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66925"/>
  <mc:AlternateContent xmlns:mc="http://schemas.openxmlformats.org/markup-compatibility/2006">
    <mc:Choice Requires="x15">
      <x15ac:absPath xmlns:x15ac="http://schemas.microsoft.com/office/spreadsheetml/2010/11/ac" url="C:\...NCN_2022\_Dane2022\_NCN_B\Pomiary siewek\"/>
    </mc:Choice>
  </mc:AlternateContent>
  <xr:revisionPtr revIDLastSave="0" documentId="13_ncr:1_{7C8B0028-B676-430B-9719-042C022E5461}" xr6:coauthVersionLast="47" xr6:coauthVersionMax="47" xr10:uidLastSave="{00000000-0000-0000-0000-000000000000}"/>
  <bookViews>
    <workbookView xWindow="-110" yWindow="-110" windowWidth="19420" windowHeight="10560" firstSheet="4" activeTab="4" xr2:uid="{00000000-000D-0000-FFFF-FFFF00000000}"/>
  </bookViews>
  <sheets>
    <sheet name="Acorns 2022" sheetId="1" r:id="rId1"/>
    <sheet name="Acorns planted in 2022 and loss" sheetId="3" r:id="rId2"/>
    <sheet name="Cutting test" sheetId="5" r:id="rId3"/>
    <sheet name="Fito" sheetId="4" r:id="rId4"/>
    <sheet name="2022-23 seedlings character." sheetId="2" r:id="rId5"/>
    <sheet name="Seedlings extracted in 2023" sheetId="7" r:id="rId6"/>
    <sheet name="2022-24 seedlings character." sheetId="8"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2" i="8" l="1"/>
  <c r="X41" i="8"/>
  <c r="X40" i="8"/>
  <c r="X39" i="8"/>
  <c r="X38" i="8"/>
  <c r="X37" i="8"/>
  <c r="X36" i="8"/>
  <c r="X35" i="8"/>
  <c r="X34" i="8"/>
  <c r="X33" i="8"/>
  <c r="X32" i="8"/>
  <c r="X31" i="8"/>
  <c r="X30" i="8"/>
  <c r="X29" i="8"/>
  <c r="X28" i="8"/>
  <c r="X27" i="8"/>
  <c r="X26" i="8"/>
  <c r="X25" i="8"/>
  <c r="X24" i="8"/>
  <c r="X23" i="8"/>
  <c r="X22" i="8"/>
  <c r="X21" i="8"/>
  <c r="X20" i="8"/>
  <c r="X19" i="8"/>
  <c r="X18" i="8"/>
  <c r="X17" i="8"/>
  <c r="X16" i="8"/>
  <c r="X15" i="8"/>
  <c r="X14" i="8"/>
  <c r="X13" i="8"/>
  <c r="X12" i="8"/>
  <c r="X11" i="8"/>
  <c r="X10" i="8"/>
  <c r="X9" i="8"/>
  <c r="X8" i="8"/>
  <c r="X7" i="8"/>
  <c r="X6" i="8"/>
  <c r="X5" i="8"/>
  <c r="X4" i="8"/>
  <c r="X3" i="8"/>
  <c r="X2" i="8"/>
  <c r="X53" i="4"/>
  <c r="W53" i="4"/>
  <c r="V53" i="4"/>
  <c r="T53" i="4"/>
  <c r="S53" i="4"/>
  <c r="R53" i="4"/>
  <c r="Q53" i="4"/>
  <c r="O53" i="4"/>
  <c r="M53" i="4"/>
  <c r="L53" i="4"/>
  <c r="J53" i="4"/>
  <c r="I53" i="4"/>
  <c r="E53" i="4"/>
  <c r="X20" i="4"/>
  <c r="W20" i="4"/>
  <c r="V20" i="4"/>
  <c r="U20" i="4"/>
  <c r="T20" i="4"/>
  <c r="S20" i="4"/>
  <c r="R20" i="4"/>
  <c r="Q20" i="4"/>
  <c r="P20" i="4"/>
  <c r="O20" i="4"/>
  <c r="N20" i="4"/>
  <c r="M20" i="4"/>
  <c r="L20" i="4"/>
  <c r="K20" i="4"/>
  <c r="J20" i="4"/>
  <c r="I20" i="4"/>
  <c r="H20" i="4"/>
  <c r="G20" i="4"/>
  <c r="F20" i="4"/>
  <c r="E2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tc={525AF9A1-9088-440D-BE74-7A17F1514DF4}</author>
  </authors>
  <commentList>
    <comment ref="A1" authorId="0" shapeId="0" xr:uid="{525AF9A1-9088-440D-BE74-7A17F1514DF4}">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M - oak in Mikołów, smaller acorns
K - oak in Krosno, larger acorns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KONTO</author>
  </authors>
  <commentList>
    <comment ref="Y1" authorId="0" shapeId="0" xr:uid="{E16AAD58-29ED-4878-B1BA-27883D5CAE07}">
      <text>
        <r>
          <rPr>
            <b/>
            <sz val="9"/>
            <color indexed="81"/>
            <rFont val="Tahoma"/>
            <charset val="1"/>
          </rPr>
          <t>KONTO:</t>
        </r>
        <r>
          <rPr>
            <sz val="9"/>
            <color indexed="81"/>
            <rFont val="Tahoma"/>
            <charset val="1"/>
          </rPr>
          <t xml:space="preserve">
Root condition: C - complete; P - part; PC - almost complete</t>
        </r>
      </text>
    </comment>
  </commentList>
</comments>
</file>

<file path=xl/sharedStrings.xml><?xml version="1.0" encoding="utf-8"?>
<sst xmlns="http://schemas.openxmlformats.org/spreadsheetml/2006/main" count="6606" uniqueCount="1072">
  <si>
    <t>M</t>
  </si>
  <si>
    <t>3,97</t>
  </si>
  <si>
    <t>4,14</t>
  </si>
  <si>
    <t>4,33</t>
  </si>
  <si>
    <t>2,68</t>
  </si>
  <si>
    <t>2,44</t>
  </si>
  <si>
    <t>4,94</t>
  </si>
  <si>
    <t>3,50</t>
  </si>
  <si>
    <t>4,86</t>
  </si>
  <si>
    <t>3,32</t>
  </si>
  <si>
    <t>5,05</t>
  </si>
  <si>
    <t>2,87</t>
  </si>
  <si>
    <t>3,44</t>
  </si>
  <si>
    <t>3,01</t>
  </si>
  <si>
    <t>3,48</t>
  </si>
  <si>
    <t>3,19</t>
  </si>
  <si>
    <t>4,98</t>
  </si>
  <si>
    <t>3,27</t>
  </si>
  <si>
    <t>3,92</t>
  </si>
  <si>
    <t>3,96</t>
  </si>
  <si>
    <t>3,26</t>
  </si>
  <si>
    <t>3,86</t>
  </si>
  <si>
    <t>5,60</t>
  </si>
  <si>
    <t>3,79</t>
  </si>
  <si>
    <t>3,56</t>
  </si>
  <si>
    <t>2,99</t>
  </si>
  <si>
    <t>3,49</t>
  </si>
  <si>
    <t>4,15</t>
  </si>
  <si>
    <t>3,35</t>
  </si>
  <si>
    <t>4,60</t>
  </si>
  <si>
    <t>4,20</t>
  </si>
  <si>
    <t>4,31</t>
  </si>
  <si>
    <t>4,83</t>
  </si>
  <si>
    <t>4,12</t>
  </si>
  <si>
    <t>4,30</t>
  </si>
  <si>
    <t>4,24</t>
  </si>
  <si>
    <t>4,69</t>
  </si>
  <si>
    <t>3,37</t>
  </si>
  <si>
    <t>3,42</t>
  </si>
  <si>
    <t>4,07</t>
  </si>
  <si>
    <t>4,16</t>
  </si>
  <si>
    <t>3,66</t>
  </si>
  <si>
    <t>4,71</t>
  </si>
  <si>
    <t>4,00</t>
  </si>
  <si>
    <t>5,59</t>
  </si>
  <si>
    <t>4,36</t>
  </si>
  <si>
    <t>2,65</t>
  </si>
  <si>
    <t>4,37</t>
  </si>
  <si>
    <t>2,29</t>
  </si>
  <si>
    <t>3,46</t>
  </si>
  <si>
    <t>3,55</t>
  </si>
  <si>
    <t>3,30</t>
  </si>
  <si>
    <t>5,33</t>
  </si>
  <si>
    <t>3,69</t>
  </si>
  <si>
    <t>2,84</t>
  </si>
  <si>
    <t>3,43</t>
  </si>
  <si>
    <t>4,56</t>
  </si>
  <si>
    <t>5,23</t>
  </si>
  <si>
    <t>3,09</t>
  </si>
  <si>
    <t>3,21</t>
  </si>
  <si>
    <t>4,52</t>
  </si>
  <si>
    <t>3,12</t>
  </si>
  <si>
    <t>3,52</t>
  </si>
  <si>
    <t>2,30</t>
  </si>
  <si>
    <t>4,04</t>
  </si>
  <si>
    <t>2,91</t>
  </si>
  <si>
    <t>3,73</t>
  </si>
  <si>
    <t>4,63</t>
  </si>
  <si>
    <t>2,61</t>
  </si>
  <si>
    <t>4,26</t>
  </si>
  <si>
    <t>2,97</t>
  </si>
  <si>
    <t>3,05</t>
  </si>
  <si>
    <t>5,08</t>
  </si>
  <si>
    <t>3,16</t>
  </si>
  <si>
    <t>3,45</t>
  </si>
  <si>
    <t>5,22</t>
  </si>
  <si>
    <t>3,87</t>
  </si>
  <si>
    <t>4,53</t>
  </si>
  <si>
    <t>3,41</t>
  </si>
  <si>
    <t>2,55</t>
  </si>
  <si>
    <t>4,72</t>
  </si>
  <si>
    <t>4,10</t>
  </si>
  <si>
    <t>2,38</t>
  </si>
  <si>
    <t>4,32</t>
  </si>
  <si>
    <t>2,52</t>
  </si>
  <si>
    <t>4,89</t>
  </si>
  <si>
    <t>3,84</t>
  </si>
  <si>
    <t>3,40</t>
  </si>
  <si>
    <t>3,18</t>
  </si>
  <si>
    <t>3,89</t>
  </si>
  <si>
    <t>2,86</t>
  </si>
  <si>
    <t>4,80</t>
  </si>
  <si>
    <t>3,65</t>
  </si>
  <si>
    <t>4,08</t>
  </si>
  <si>
    <t>3,13</t>
  </si>
  <si>
    <t>4,81</t>
  </si>
  <si>
    <t>4,13</t>
  </si>
  <si>
    <t>5,41</t>
  </si>
  <si>
    <t>1,93</t>
  </si>
  <si>
    <t>4,01</t>
  </si>
  <si>
    <t>1,27</t>
  </si>
  <si>
    <t>3,80</t>
  </si>
  <si>
    <t>3,00</t>
  </si>
  <si>
    <t>4,25</t>
  </si>
  <si>
    <t>4,59</t>
  </si>
  <si>
    <t>4,79</t>
  </si>
  <si>
    <t>2,36</t>
  </si>
  <si>
    <t>4,27</t>
  </si>
  <si>
    <t>4,11</t>
  </si>
  <si>
    <t>3,91</t>
  </si>
  <si>
    <t>4,18</t>
  </si>
  <si>
    <t>4,62</t>
  </si>
  <si>
    <t>4,41</t>
  </si>
  <si>
    <t>4,51</t>
  </si>
  <si>
    <t>3,59</t>
  </si>
  <si>
    <t>4,19</t>
  </si>
  <si>
    <t>3,94</t>
  </si>
  <si>
    <t>2,72</t>
  </si>
  <si>
    <t>5,73</t>
  </si>
  <si>
    <t>3,68</t>
  </si>
  <si>
    <t>3,54</t>
  </si>
  <si>
    <t>3,85</t>
  </si>
  <si>
    <t>4,65</t>
  </si>
  <si>
    <t>4,50</t>
  </si>
  <si>
    <t>3,83</t>
  </si>
  <si>
    <t>3,28</t>
  </si>
  <si>
    <t>3,63</t>
  </si>
  <si>
    <t>3,88</t>
  </si>
  <si>
    <t>2,78</t>
  </si>
  <si>
    <t>4,43</t>
  </si>
  <si>
    <t>2,35</t>
  </si>
  <si>
    <t>3,64</t>
  </si>
  <si>
    <t>3,33</t>
  </si>
  <si>
    <t>2,90</t>
  </si>
  <si>
    <t>3,61</t>
  </si>
  <si>
    <t>2,83</t>
  </si>
  <si>
    <t>4,93</t>
  </si>
  <si>
    <t>3,71</t>
  </si>
  <si>
    <t>3,22</t>
  </si>
  <si>
    <t>3,82</t>
  </si>
  <si>
    <t>4,46</t>
  </si>
  <si>
    <t>3,72</t>
  </si>
  <si>
    <t>5,11</t>
  </si>
  <si>
    <t>4,92</t>
  </si>
  <si>
    <t>2,95</t>
  </si>
  <si>
    <t>2,04</t>
  </si>
  <si>
    <t>3,70</t>
  </si>
  <si>
    <t>3,60</t>
  </si>
  <si>
    <t>2,69</t>
  </si>
  <si>
    <t>4,28</t>
  </si>
  <si>
    <t>2,88</t>
  </si>
  <si>
    <t>4,35</t>
  </si>
  <si>
    <t>5,38</t>
  </si>
  <si>
    <t>5,10</t>
  </si>
  <si>
    <t>5,19</t>
  </si>
  <si>
    <t>4,66</t>
  </si>
  <si>
    <t>2,42</t>
  </si>
  <si>
    <t>3,17</t>
  </si>
  <si>
    <t>2,56</t>
  </si>
  <si>
    <t>4,54</t>
  </si>
  <si>
    <t>4,58</t>
  </si>
  <si>
    <t>4,45</t>
  </si>
  <si>
    <t>4,84</t>
  </si>
  <si>
    <t>3,51</t>
  </si>
  <si>
    <t>2,92</t>
  </si>
  <si>
    <t>5,71</t>
  </si>
  <si>
    <t>2,17</t>
  </si>
  <si>
    <t>6,23</t>
  </si>
  <si>
    <t>3,38</t>
  </si>
  <si>
    <t>3,57</t>
  </si>
  <si>
    <t>4,47</t>
  </si>
  <si>
    <t>4,22</t>
  </si>
  <si>
    <t>6,07</t>
  </si>
  <si>
    <t>5,12</t>
  </si>
  <si>
    <t>3,03</t>
  </si>
  <si>
    <t>2,93</t>
  </si>
  <si>
    <t>4,49</t>
  </si>
  <si>
    <t>2,47</t>
  </si>
  <si>
    <t>3,53</t>
  </si>
  <si>
    <t>4,82</t>
  </si>
  <si>
    <t>5,49</t>
  </si>
  <si>
    <t>5,43</t>
  </si>
  <si>
    <t>5,20</t>
  </si>
  <si>
    <t>4,90</t>
  </si>
  <si>
    <t>3,75</t>
  </si>
  <si>
    <t>5,34</t>
  </si>
  <si>
    <t>3,29</t>
  </si>
  <si>
    <t>4,97</t>
  </si>
  <si>
    <t>4,95</t>
  </si>
  <si>
    <t>5,15</t>
  </si>
  <si>
    <t>4,61</t>
  </si>
  <si>
    <t>5,07</t>
  </si>
  <si>
    <t>4,48</t>
  </si>
  <si>
    <t>3,14</t>
  </si>
  <si>
    <t>2,21</t>
  </si>
  <si>
    <t>4,44</t>
  </si>
  <si>
    <t>3,04</t>
  </si>
  <si>
    <t>3,10</t>
  </si>
  <si>
    <t>4,17</t>
  </si>
  <si>
    <t>3,90</t>
  </si>
  <si>
    <t>3,78</t>
  </si>
  <si>
    <t>5,51</t>
  </si>
  <si>
    <t>2,73</t>
  </si>
  <si>
    <t>4,03</t>
  </si>
  <si>
    <t>4,39</t>
  </si>
  <si>
    <t>4,77</t>
  </si>
  <si>
    <t>2,25</t>
  </si>
  <si>
    <t>5,65</t>
  </si>
  <si>
    <t>3,93</t>
  </si>
  <si>
    <t>4,06</t>
  </si>
  <si>
    <t>3,07</t>
  </si>
  <si>
    <t>2,82</t>
  </si>
  <si>
    <t>5,47</t>
  </si>
  <si>
    <t>3,95</t>
  </si>
  <si>
    <t>4,05</t>
  </si>
  <si>
    <t>4,29</t>
  </si>
  <si>
    <t>2,24</t>
  </si>
  <si>
    <t>3,67</t>
  </si>
  <si>
    <t>3,15</t>
  </si>
  <si>
    <t>2,80</t>
  </si>
  <si>
    <t>5,63</t>
  </si>
  <si>
    <t>3,98</t>
  </si>
  <si>
    <t>3,62</t>
  </si>
  <si>
    <t>3,36</t>
  </si>
  <si>
    <t>2,94</t>
  </si>
  <si>
    <t>4,38</t>
  </si>
  <si>
    <t>3,58</t>
  </si>
  <si>
    <t>4,68</t>
  </si>
  <si>
    <t>4,34</t>
  </si>
  <si>
    <t>2,33</t>
  </si>
  <si>
    <t>5,24</t>
  </si>
  <si>
    <t>3,11</t>
  </si>
  <si>
    <t>2,81</t>
  </si>
  <si>
    <t>5,00</t>
  </si>
  <si>
    <t>3,74</t>
  </si>
  <si>
    <t>2,98</t>
  </si>
  <si>
    <t>K</t>
  </si>
  <si>
    <t>6,94</t>
  </si>
  <si>
    <t>5,44</t>
  </si>
  <si>
    <t>6,01</t>
  </si>
  <si>
    <t>7,23</t>
  </si>
  <si>
    <t>8,64</t>
  </si>
  <si>
    <t>7,15</t>
  </si>
  <si>
    <t>7,39</t>
  </si>
  <si>
    <t>6,13</t>
  </si>
  <si>
    <t>7,22</t>
  </si>
  <si>
    <t>6,39</t>
  </si>
  <si>
    <t>6,72</t>
  </si>
  <si>
    <t>7,07</t>
  </si>
  <si>
    <t>7,28</t>
  </si>
  <si>
    <t>7,12</t>
  </si>
  <si>
    <t>7,84</t>
  </si>
  <si>
    <t>6,02</t>
  </si>
  <si>
    <t>6,90</t>
  </si>
  <si>
    <t>7,41</t>
  </si>
  <si>
    <t>9,68</t>
  </si>
  <si>
    <t>7,37</t>
  </si>
  <si>
    <t>6,77</t>
  </si>
  <si>
    <t>6,16</t>
  </si>
  <si>
    <t>7,27</t>
  </si>
  <si>
    <t>5,74</t>
  </si>
  <si>
    <t>6,40</t>
  </si>
  <si>
    <t>6,61</t>
  </si>
  <si>
    <t>6,21</t>
  </si>
  <si>
    <t>6,73</t>
  </si>
  <si>
    <t>5,06</t>
  </si>
  <si>
    <t>6,43</t>
  </si>
  <si>
    <t>7,04</t>
  </si>
  <si>
    <t>7,11</t>
  </si>
  <si>
    <t>7,10</t>
  </si>
  <si>
    <t>6,04</t>
  </si>
  <si>
    <t>7,34</t>
  </si>
  <si>
    <t>7,08</t>
  </si>
  <si>
    <t>7,45</t>
  </si>
  <si>
    <t>7,46</t>
  </si>
  <si>
    <t>5,16</t>
  </si>
  <si>
    <t>6,95</t>
  </si>
  <si>
    <t>7,09</t>
  </si>
  <si>
    <t>7,40</t>
  </si>
  <si>
    <t>6,08</t>
  </si>
  <si>
    <t>7,36</t>
  </si>
  <si>
    <t>5,58</t>
  </si>
  <si>
    <t>7,49</t>
  </si>
  <si>
    <t>6,66</t>
  </si>
  <si>
    <t>5,84</t>
  </si>
  <si>
    <t>7,56</t>
  </si>
  <si>
    <t>6,80</t>
  </si>
  <si>
    <t>6,22</t>
  </si>
  <si>
    <t>5,64</t>
  </si>
  <si>
    <t>5,97</t>
  </si>
  <si>
    <t>7,29</t>
  </si>
  <si>
    <t>8,87</t>
  </si>
  <si>
    <t>7,55</t>
  </si>
  <si>
    <t>7,72</t>
  </si>
  <si>
    <t>6,58</t>
  </si>
  <si>
    <t>6,37</t>
  </si>
  <si>
    <t>8,30</t>
  </si>
  <si>
    <t>6,76</t>
  </si>
  <si>
    <t>6,97</t>
  </si>
  <si>
    <t>8,09</t>
  </si>
  <si>
    <t>5,13</t>
  </si>
  <si>
    <t>6,55</t>
  </si>
  <si>
    <t>7,90</t>
  </si>
  <si>
    <t>7,16</t>
  </si>
  <si>
    <t>7,52</t>
  </si>
  <si>
    <t>6,85</t>
  </si>
  <si>
    <t>6,98</t>
  </si>
  <si>
    <t>6,30</t>
  </si>
  <si>
    <t>6,46</t>
  </si>
  <si>
    <t>6,10</t>
  </si>
  <si>
    <t>6,68</t>
  </si>
  <si>
    <t>6,84</t>
  </si>
  <si>
    <t>5,62</t>
  </si>
  <si>
    <t>8,29</t>
  </si>
  <si>
    <t>7,42</t>
  </si>
  <si>
    <t>7,69</t>
  </si>
  <si>
    <t>6,31</t>
  </si>
  <si>
    <t>6,74</t>
  </si>
  <si>
    <t>5,54</t>
  </si>
  <si>
    <t>7,85</t>
  </si>
  <si>
    <t>6,50</t>
  </si>
  <si>
    <t>6,70</t>
  </si>
  <si>
    <t>7,05</t>
  </si>
  <si>
    <t>7,95</t>
  </si>
  <si>
    <t>5,27</t>
  </si>
  <si>
    <t>6,09</t>
  </si>
  <si>
    <t>5,75</t>
  </si>
  <si>
    <t>8,22</t>
  </si>
  <si>
    <t>6,3</t>
  </si>
  <si>
    <t>6,14</t>
  </si>
  <si>
    <t>8,46</t>
  </si>
  <si>
    <t>8,50</t>
  </si>
  <si>
    <t>6,24</t>
  </si>
  <si>
    <t>4,78</t>
  </si>
  <si>
    <t>7,02</t>
  </si>
  <si>
    <t>6,33</t>
  </si>
  <si>
    <t>5,86</t>
  </si>
  <si>
    <t>5,36</t>
  </si>
  <si>
    <t>7,03</t>
  </si>
  <si>
    <t>6,25</t>
  </si>
  <si>
    <t>7,21</t>
  </si>
  <si>
    <t>7,14</t>
  </si>
  <si>
    <t>6,62</t>
  </si>
  <si>
    <t>7,48</t>
  </si>
  <si>
    <t>6,75</t>
  </si>
  <si>
    <t>7,89</t>
  </si>
  <si>
    <t>5,40</t>
  </si>
  <si>
    <t>7,79</t>
  </si>
  <si>
    <t>6,06</t>
  </si>
  <si>
    <t>6,54</t>
  </si>
  <si>
    <t>7,80</t>
  </si>
  <si>
    <t>6,87</t>
  </si>
  <si>
    <t>5,95</t>
  </si>
  <si>
    <t>5,82</t>
  </si>
  <si>
    <t>5,96</t>
  </si>
  <si>
    <t>5,90</t>
  </si>
  <si>
    <t>6,96</t>
  </si>
  <si>
    <t>6,67</t>
  </si>
  <si>
    <t>7,31</t>
  </si>
  <si>
    <t>6,20</t>
  </si>
  <si>
    <t>6,19</t>
  </si>
  <si>
    <t>8,62</t>
  </si>
  <si>
    <t>7,91</t>
  </si>
  <si>
    <t>6,49</t>
  </si>
  <si>
    <t>8,13</t>
  </si>
  <si>
    <t>8,03</t>
  </si>
  <si>
    <t>5,88</t>
  </si>
  <si>
    <t>5,35</t>
  </si>
  <si>
    <t>5,79</t>
  </si>
  <si>
    <t>5,32</t>
  </si>
  <si>
    <t>5,78</t>
  </si>
  <si>
    <t>6,93</t>
  </si>
  <si>
    <t>6,92</t>
  </si>
  <si>
    <t>7,43</t>
  </si>
  <si>
    <t>7,98</t>
  </si>
  <si>
    <t>8,20</t>
  </si>
  <si>
    <t>5,85</t>
  </si>
  <si>
    <t>5,14</t>
  </si>
  <si>
    <t>5,68</t>
  </si>
  <si>
    <t>6,35</t>
  </si>
  <si>
    <t>6,12</t>
  </si>
  <si>
    <t>5,37</t>
  </si>
  <si>
    <t>6,89</t>
  </si>
  <si>
    <t>6,41</t>
  </si>
  <si>
    <t>5,31</t>
  </si>
  <si>
    <t>5,66</t>
  </si>
  <si>
    <t>6,27</t>
  </si>
  <si>
    <t>4,76</t>
  </si>
  <si>
    <t>6,57</t>
  </si>
  <si>
    <t>6,00</t>
  </si>
  <si>
    <t>6,91</t>
  </si>
  <si>
    <t>8,37</t>
  </si>
  <si>
    <t>8,65</t>
  </si>
  <si>
    <t>7,33</t>
  </si>
  <si>
    <t>8,04</t>
  </si>
  <si>
    <t>6,32</t>
  </si>
  <si>
    <t>6,79</t>
  </si>
  <si>
    <t>7,06</t>
  </si>
  <si>
    <t>5,17</t>
  </si>
  <si>
    <t>7,32</t>
  </si>
  <si>
    <t>6,38</t>
  </si>
  <si>
    <t>5,81</t>
  </si>
  <si>
    <t>5,91</t>
  </si>
  <si>
    <t>6,86</t>
  </si>
  <si>
    <t>6,15</t>
  </si>
  <si>
    <t>7,26</t>
  </si>
  <si>
    <t>7,60</t>
  </si>
  <si>
    <t>8,76</t>
  </si>
  <si>
    <t>6,53</t>
  </si>
  <si>
    <t>6,42</t>
  </si>
  <si>
    <t>4,74</t>
  </si>
  <si>
    <t>5,56</t>
  </si>
  <si>
    <t>8,06</t>
  </si>
  <si>
    <t>8,86</t>
  </si>
  <si>
    <t>8,00</t>
  </si>
  <si>
    <t>6,36</t>
  </si>
  <si>
    <t>9,36</t>
  </si>
  <si>
    <t>7,30</t>
  </si>
  <si>
    <t>8,16</t>
  </si>
  <si>
    <t>5,99</t>
  </si>
  <si>
    <t>6,56</t>
  </si>
  <si>
    <t>5,45</t>
  </si>
  <si>
    <t>8,35</t>
  </si>
  <si>
    <t>5,92</t>
  </si>
  <si>
    <t>5,70</t>
  </si>
  <si>
    <t>6,11</t>
  </si>
  <si>
    <t>5,09</t>
  </si>
  <si>
    <t>6,05</t>
  </si>
  <si>
    <t>5,93</t>
  </si>
  <si>
    <t>6,82</t>
  </si>
  <si>
    <t>6,48</t>
  </si>
  <si>
    <t>8,95</t>
  </si>
  <si>
    <t>6,29</t>
  </si>
  <si>
    <t>8,02</t>
  </si>
  <si>
    <t>7,58</t>
  </si>
  <si>
    <t>7,82</t>
  </si>
  <si>
    <t>6,63</t>
  </si>
  <si>
    <t>5,48</t>
  </si>
  <si>
    <t>7,18</t>
  </si>
  <si>
    <t>6,18</t>
  </si>
  <si>
    <t>7,47</t>
  </si>
  <si>
    <t>5,61</t>
  </si>
  <si>
    <t>8,79</t>
  </si>
  <si>
    <t>7,25</t>
  </si>
  <si>
    <t>8,26</t>
  </si>
  <si>
    <t>6,60</t>
  </si>
  <si>
    <t>7,74</t>
  </si>
  <si>
    <t>8,51</t>
  </si>
  <si>
    <t>4,99</t>
  </si>
  <si>
    <t>7,24</t>
  </si>
  <si>
    <t>7,53</t>
  </si>
  <si>
    <t>7,81</t>
  </si>
  <si>
    <t>7,93</t>
  </si>
  <si>
    <t>8,70</t>
  </si>
  <si>
    <t>7,94</t>
  </si>
  <si>
    <t>7,38</t>
  </si>
  <si>
    <t>9,04</t>
  </si>
  <si>
    <t>5,83</t>
  </si>
  <si>
    <t>8,19</t>
  </si>
  <si>
    <t>6,52</t>
  </si>
  <si>
    <t>9,13</t>
  </si>
  <si>
    <t>6,83</t>
  </si>
  <si>
    <t>6,69</t>
  </si>
  <si>
    <t>9,24</t>
  </si>
  <si>
    <t>7,50</t>
  </si>
  <si>
    <t>7,97</t>
  </si>
  <si>
    <t>6,44</t>
  </si>
  <si>
    <t>6,71</t>
  </si>
  <si>
    <t>8,80</t>
  </si>
  <si>
    <t>7,13</t>
  </si>
  <si>
    <t>5,25</t>
  </si>
  <si>
    <t>7,66</t>
  </si>
  <si>
    <t>6,64</t>
  </si>
  <si>
    <t>5,55</t>
  </si>
  <si>
    <t>8,14</t>
  </si>
  <si>
    <t>7,96</t>
  </si>
  <si>
    <t>3,76</t>
  </si>
  <si>
    <t>5,50</t>
  </si>
  <si>
    <t>6,88</t>
  </si>
  <si>
    <t>8,72</t>
  </si>
  <si>
    <t>6,34</t>
  </si>
  <si>
    <t>7,35</t>
  </si>
  <si>
    <t>8,12</t>
  </si>
  <si>
    <t>7,88</t>
  </si>
  <si>
    <t>7,00</t>
  </si>
  <si>
    <t>9,53</t>
  </si>
  <si>
    <t>5,04</t>
  </si>
  <si>
    <t>PD/KS</t>
  </si>
  <si>
    <t>L/Z/T</t>
  </si>
  <si>
    <t>Vitality</t>
  </si>
  <si>
    <t>Top</t>
  </si>
  <si>
    <t>H_mm</t>
  </si>
  <si>
    <t>d_mm</t>
  </si>
  <si>
    <t>Leaves_n</t>
  </si>
  <si>
    <t>L1_length</t>
  </si>
  <si>
    <t>L2_length</t>
  </si>
  <si>
    <t>L3_length</t>
  </si>
  <si>
    <t>L_gaps</t>
  </si>
  <si>
    <t>L_milldew</t>
  </si>
  <si>
    <t>L_necro</t>
  </si>
  <si>
    <t>L_mines</t>
  </si>
  <si>
    <t>PD</t>
  </si>
  <si>
    <t>1,88</t>
  </si>
  <si>
    <t>1,91</t>
  </si>
  <si>
    <t>Z</t>
  </si>
  <si>
    <t>2,23</t>
  </si>
  <si>
    <t>2,74</t>
  </si>
  <si>
    <t>2,58</t>
  </si>
  <si>
    <t>2,67</t>
  </si>
  <si>
    <t>T</t>
  </si>
  <si>
    <t>4,40</t>
  </si>
  <si>
    <t>2,54</t>
  </si>
  <si>
    <t>4,55</t>
  </si>
  <si>
    <t>2,18</t>
  </si>
  <si>
    <t>1,87</t>
  </si>
  <si>
    <t>1,50</t>
  </si>
  <si>
    <t>1,74</t>
  </si>
  <si>
    <t>2,07</t>
  </si>
  <si>
    <t>2,70</t>
  </si>
  <si>
    <t>1,18</t>
  </si>
  <si>
    <t>1,13</t>
  </si>
  <si>
    <t>2,16</t>
  </si>
  <si>
    <t>3,31</t>
  </si>
  <si>
    <t>2,15</t>
  </si>
  <si>
    <t>2,85</t>
  </si>
  <si>
    <t>1,73</t>
  </si>
  <si>
    <t>2,32</t>
  </si>
  <si>
    <t>2,09</t>
  </si>
  <si>
    <t>1,99</t>
  </si>
  <si>
    <t>2,40</t>
  </si>
  <si>
    <t>3,25</t>
  </si>
  <si>
    <t>2,13</t>
  </si>
  <si>
    <t>1,84</t>
  </si>
  <si>
    <t>2,77</t>
  </si>
  <si>
    <t>2,12</t>
  </si>
  <si>
    <t>3,08</t>
  </si>
  <si>
    <t>2,53</t>
  </si>
  <si>
    <t>2,01</t>
  </si>
  <si>
    <t>3,20</t>
  </si>
  <si>
    <t>2,49</t>
  </si>
  <si>
    <t>2,31</t>
  </si>
  <si>
    <t>1,46</t>
  </si>
  <si>
    <t>1,61</t>
  </si>
  <si>
    <t>1,00</t>
  </si>
  <si>
    <t>1,09</t>
  </si>
  <si>
    <t>2,45</t>
  </si>
  <si>
    <t>1,80</t>
  </si>
  <si>
    <t>2,05</t>
  </si>
  <si>
    <t>2,03</t>
  </si>
  <si>
    <t>1,82</t>
  </si>
  <si>
    <t>2,28</t>
  </si>
  <si>
    <t>1,97</t>
  </si>
  <si>
    <t>2,14</t>
  </si>
  <si>
    <t>KS</t>
  </si>
  <si>
    <t>2,51</t>
  </si>
  <si>
    <t>2,63</t>
  </si>
  <si>
    <t>1,16</t>
  </si>
  <si>
    <t>1,85</t>
  </si>
  <si>
    <t>1,62</t>
  </si>
  <si>
    <t>L</t>
  </si>
  <si>
    <t>1,96</t>
  </si>
  <si>
    <t>3,47</t>
  </si>
  <si>
    <t>1,39</t>
  </si>
  <si>
    <t>1,19</t>
  </si>
  <si>
    <t>1,89</t>
  </si>
  <si>
    <t>1,49</t>
  </si>
  <si>
    <t>1,58</t>
  </si>
  <si>
    <t>2,34</t>
  </si>
  <si>
    <t>2,75</t>
  </si>
  <si>
    <t>2,26</t>
  </si>
  <si>
    <t>2,46</t>
  </si>
  <si>
    <t>1,72</t>
  </si>
  <si>
    <t>1,60</t>
  </si>
  <si>
    <t>2,10</t>
  </si>
  <si>
    <t>1,78</t>
  </si>
  <si>
    <t>1,70</t>
  </si>
  <si>
    <t>2,62</t>
  </si>
  <si>
    <t>1,24</t>
  </si>
  <si>
    <t>2,06</t>
  </si>
  <si>
    <t>1,23</t>
  </si>
  <si>
    <t>2,22</t>
  </si>
  <si>
    <t>2,27</t>
  </si>
  <si>
    <t>TZ1</t>
  </si>
  <si>
    <t>KS.L1</t>
  </si>
  <si>
    <t>KS.Z1</t>
  </si>
  <si>
    <t>KS.T1</t>
  </si>
  <si>
    <t>KS.Z2</t>
  </si>
  <si>
    <t>KS.Z3</t>
  </si>
  <si>
    <t>KS.T2</t>
  </si>
  <si>
    <t>PD.L3</t>
  </si>
  <si>
    <t>PD.L1</t>
  </si>
  <si>
    <t>KS.L2</t>
  </si>
  <si>
    <t>PD.T1</t>
  </si>
  <si>
    <t>PD.Z3</t>
  </si>
  <si>
    <t>PD.Z1</t>
  </si>
  <si>
    <t>PD.Z2</t>
  </si>
  <si>
    <t>Liczba żołędzi</t>
  </si>
  <si>
    <t>Gatunek/kod żołędzia</t>
  </si>
  <si>
    <t>(91-130)</t>
  </si>
  <si>
    <t>(721-780)</t>
  </si>
  <si>
    <t>(211-250)</t>
  </si>
  <si>
    <t>(31-50)
(341-360)
(781-840)</t>
  </si>
  <si>
    <t>(51-90)</t>
  </si>
  <si>
    <t>(131-170)</t>
  </si>
  <si>
    <t>(171-210)</t>
  </si>
  <si>
    <t>(1-10)
(291-300)</t>
  </si>
  <si>
    <t>(11-20)
(301-310)</t>
  </si>
  <si>
    <t>(21-30)
(311-340)</t>
  </si>
  <si>
    <t>(251-290)</t>
  </si>
  <si>
    <t>(841-960)</t>
  </si>
  <si>
    <t>(441-500)</t>
  </si>
  <si>
    <t>(541-600)</t>
  </si>
  <si>
    <t>(361-400)</t>
  </si>
  <si>
    <t>(401-440)</t>
  </si>
  <si>
    <t>(501-540)</t>
  </si>
  <si>
    <t>(601-640)</t>
  </si>
  <si>
    <t>(641-680)</t>
  </si>
  <si>
    <t>(681-720)</t>
  </si>
  <si>
    <t>Acer campestre</t>
  </si>
  <si>
    <t>a</t>
  </si>
  <si>
    <t>Acer pseudoplatanus</t>
  </si>
  <si>
    <t>Alnus glutinosa</t>
  </si>
  <si>
    <t>Betula pendula</t>
  </si>
  <si>
    <t>Carpinus betulus</t>
  </si>
  <si>
    <t>Fagus sylvatica</t>
  </si>
  <si>
    <t>Fraxinus excelsior</t>
  </si>
  <si>
    <t>Juglans regia</t>
  </si>
  <si>
    <t>Pinus sylvestris</t>
  </si>
  <si>
    <t>Populus tremula</t>
  </si>
  <si>
    <t>Prunus avium</t>
  </si>
  <si>
    <t>Prunus spinosa</t>
  </si>
  <si>
    <t>Quercus robur</t>
  </si>
  <si>
    <t>Salix caprea</t>
  </si>
  <si>
    <t>Tilia cordata</t>
  </si>
  <si>
    <t>Całkowita ilościowość</t>
  </si>
  <si>
    <t>b</t>
  </si>
  <si>
    <t>Acer platanoides</t>
  </si>
  <si>
    <t>+</t>
  </si>
  <si>
    <t>Cornus alba</t>
  </si>
  <si>
    <t>Cornus sanguinea</t>
  </si>
  <si>
    <t>Coryllus avellana</t>
  </si>
  <si>
    <t>Crataegus monogyna</t>
  </si>
  <si>
    <t>Crataegus rhipidophylla</t>
  </si>
  <si>
    <t>Humulus lupulus</t>
  </si>
  <si>
    <t>Ligustrum vulgare</t>
  </si>
  <si>
    <t>Padus avium</t>
  </si>
  <si>
    <t>Prunus domestica</t>
  </si>
  <si>
    <t>Prunus padus</t>
  </si>
  <si>
    <t>Prunus serotina</t>
  </si>
  <si>
    <t>Rhamnus frangula</t>
  </si>
  <si>
    <t>Rosa canina</t>
  </si>
  <si>
    <t>Rubus caesius</t>
  </si>
  <si>
    <t>Salix aurita</t>
  </si>
  <si>
    <t>Sambucus nigra</t>
  </si>
  <si>
    <t>Sorbus aucuparia</t>
  </si>
  <si>
    <t>Viburnum opulus</t>
  </si>
  <si>
    <t>c</t>
  </si>
  <si>
    <t>Achillea millefolium</t>
  </si>
  <si>
    <t>Adoxa moschatellina</t>
  </si>
  <si>
    <t>Aegopodium podagraria</t>
  </si>
  <si>
    <t>Agrimonia eupatoria</t>
  </si>
  <si>
    <t>Agrostis capilaris</t>
  </si>
  <si>
    <t>Ajuga reptans</t>
  </si>
  <si>
    <t>Alliaria petiolata</t>
  </si>
  <si>
    <t>Anemone nemorosa</t>
  </si>
  <si>
    <t>Anthemis arvensis</t>
  </si>
  <si>
    <t>Anthriscus cerefolium</t>
  </si>
  <si>
    <t>Anthriscus sylvestris</t>
  </si>
  <si>
    <t>Arrhenatherum elatius</t>
  </si>
  <si>
    <t>Asarum europaeum</t>
  </si>
  <si>
    <t>Avenula pubescens</t>
  </si>
  <si>
    <t>Bromus hordeaceus</t>
  </si>
  <si>
    <t>Calamagrostis epigejos</t>
  </si>
  <si>
    <t>Carex sylvatica</t>
  </si>
  <si>
    <t>Centaurea jacea</t>
  </si>
  <si>
    <t>Cerastium holosteoides</t>
  </si>
  <si>
    <t>Chaerophyllum bulbosum</t>
  </si>
  <si>
    <t>Convallaria majalis</t>
  </si>
  <si>
    <t>Convolvulus arvensis</t>
  </si>
  <si>
    <t>Corydalis cava</t>
  </si>
  <si>
    <t>Corydalis solida</t>
  </si>
  <si>
    <t>Corylus avellana</t>
  </si>
  <si>
    <t>Crepis biennis</t>
  </si>
  <si>
    <t>Dactylis glomerata</t>
  </si>
  <si>
    <t>Daucus carota</t>
  </si>
  <si>
    <t>Deschampsia caespitosa</t>
  </si>
  <si>
    <t>Dianthus armeria</t>
  </si>
  <si>
    <t>Dryopteris filix-mas</t>
  </si>
  <si>
    <t>Elymus repens</t>
  </si>
  <si>
    <t>Epilobium palustre</t>
  </si>
  <si>
    <t>Epilobium parviflorum</t>
  </si>
  <si>
    <t>Equisetum arvense</t>
  </si>
  <si>
    <t>Erigeron annus</t>
  </si>
  <si>
    <t>Erigeron canadesnis</t>
  </si>
  <si>
    <t>Euphorbia esula</t>
  </si>
  <si>
    <t>Festuca pratensis</t>
  </si>
  <si>
    <t>Festuca rubra</t>
  </si>
  <si>
    <t>Fragaria vesca</t>
  </si>
  <si>
    <t>Galeobdolon luteum</t>
  </si>
  <si>
    <t>Galeopsis speciosa</t>
  </si>
  <si>
    <t>Galium aparine</t>
  </si>
  <si>
    <t>Galium odoratum</t>
  </si>
  <si>
    <t>Galium verum</t>
  </si>
  <si>
    <t>Geranium pratense</t>
  </si>
  <si>
    <t>Geum urbanum</t>
  </si>
  <si>
    <t>Glechoma hederacea</t>
  </si>
  <si>
    <t>Hedera helix</t>
  </si>
  <si>
    <t>Heracleum sphondylium</t>
  </si>
  <si>
    <t>Holcus lanatus</t>
  </si>
  <si>
    <t>Holcus mollis</t>
  </si>
  <si>
    <t>Hypericum perforatum</t>
  </si>
  <si>
    <t>Impatiens parviflora</t>
  </si>
  <si>
    <t>Juncus conglomeraturs</t>
  </si>
  <si>
    <t>Juncus effusus</t>
  </si>
  <si>
    <t>Lamium album</t>
  </si>
  <si>
    <t>Lamium galeobdolon</t>
  </si>
  <si>
    <t>Lapsana communis</t>
  </si>
  <si>
    <t>Lathyrus pratensis</t>
  </si>
  <si>
    <t>Leontodon hispiudus</t>
  </si>
  <si>
    <t>Lolium perenne</t>
  </si>
  <si>
    <t>Lotus corniculatus</t>
  </si>
  <si>
    <t>Luzula luzuloides</t>
  </si>
  <si>
    <t>Lysymachia vulgaris</t>
  </si>
  <si>
    <t>Maianthemum bifolium</t>
  </si>
  <si>
    <t>Medicago lupulina</t>
  </si>
  <si>
    <t>Mentha arvensis</t>
  </si>
  <si>
    <t>Mycelis muralis</t>
  </si>
  <si>
    <t>Myosotis sylvatica</t>
  </si>
  <si>
    <t>Oxalis acetosella</t>
  </si>
  <si>
    <t>Paris quadrifolia</t>
  </si>
  <si>
    <t>Pastinaca sativa</t>
  </si>
  <si>
    <t>Phleum pratense</t>
  </si>
  <si>
    <t>Phragmites australis</t>
  </si>
  <si>
    <t>Pilosella aurantiaca</t>
  </si>
  <si>
    <t>Pilosella caespitosa</t>
  </si>
  <si>
    <t>Pilosella officinarum</t>
  </si>
  <si>
    <t>Plantago lanceolata</t>
  </si>
  <si>
    <t>Plantago ovata</t>
  </si>
  <si>
    <t>Poa pratensis</t>
  </si>
  <si>
    <t>Polygonatum multiflorum</t>
  </si>
  <si>
    <t>Polygonatum verticillatum</t>
  </si>
  <si>
    <t>Pulmonaria obscura</t>
  </si>
  <si>
    <t>Quercus rubra</t>
  </si>
  <si>
    <t>Ranunculus apis</t>
  </si>
  <si>
    <t>Rubus idaeus</t>
  </si>
  <si>
    <t>Rumex acetosa</t>
  </si>
  <si>
    <t>Rumex crispus</t>
  </si>
  <si>
    <t>Scorzoneroides autumnalis</t>
  </si>
  <si>
    <t>Solidago gigantea</t>
  </si>
  <si>
    <t>Solidago virgaurea</t>
  </si>
  <si>
    <t>Stachys sylvatica</t>
  </si>
  <si>
    <t>Stellaria media</t>
  </si>
  <si>
    <t>Stellaria nemorum</t>
  </si>
  <si>
    <t>Tanacetum vulgare</t>
  </si>
  <si>
    <t>Taraxacum officinale</t>
  </si>
  <si>
    <t>Trientalis europaea</t>
  </si>
  <si>
    <t>Trifolium dubium</t>
  </si>
  <si>
    <t>Trifolium medium</t>
  </si>
  <si>
    <t>Trifolium pratense</t>
  </si>
  <si>
    <t>Trifolium repens</t>
  </si>
  <si>
    <t>Urtica dioica</t>
  </si>
  <si>
    <t>Veronica officinalis</t>
  </si>
  <si>
    <t>Vicia cracca</t>
  </si>
  <si>
    <t>Vicia grandiflora</t>
  </si>
  <si>
    <t>Vicia sepium</t>
  </si>
  <si>
    <t>Vicia tetrasperma</t>
  </si>
  <si>
    <t>Viola reichenbachiana</t>
  </si>
  <si>
    <t>V1</t>
  </si>
  <si>
    <t>V2</t>
  </si>
  <si>
    <t>V3</t>
  </si>
  <si>
    <t>V4</t>
  </si>
  <si>
    <t>V5</t>
  </si>
  <si>
    <t>V6</t>
  </si>
  <si>
    <t>V7</t>
  </si>
  <si>
    <t>V8</t>
  </si>
  <si>
    <t>V9</t>
  </si>
  <si>
    <t>V10</t>
  </si>
  <si>
    <t>V11</t>
  </si>
  <si>
    <t>V12</t>
  </si>
  <si>
    <t>V13</t>
  </si>
  <si>
    <t>V14</t>
  </si>
  <si>
    <t>V15</t>
  </si>
  <si>
    <t>V16</t>
  </si>
  <si>
    <t>V17</t>
  </si>
  <si>
    <t>V18</t>
  </si>
  <si>
    <t>V19</t>
  </si>
  <si>
    <t>V20</t>
  </si>
  <si>
    <t>Vege</t>
  </si>
  <si>
    <t>Ideal/cut</t>
  </si>
  <si>
    <t>Length_mm</t>
  </si>
  <si>
    <t>SPAD_n</t>
  </si>
  <si>
    <t>SPAD_value</t>
  </si>
  <si>
    <t>L_gallnuts</t>
  </si>
  <si>
    <t>L(a)</t>
  </si>
  <si>
    <t>cut</t>
  </si>
  <si>
    <t>CUT</t>
  </si>
  <si>
    <t>L(b)</t>
  </si>
  <si>
    <t>KK13</t>
  </si>
  <si>
    <t>Krosno</t>
  </si>
  <si>
    <t>LAB</t>
  </si>
  <si>
    <t>36,9</t>
  </si>
  <si>
    <t>KK14</t>
  </si>
  <si>
    <t>gł. pęd uschnął</t>
  </si>
  <si>
    <t>2,43</t>
  </si>
  <si>
    <t>20,1</t>
  </si>
  <si>
    <t>KK15</t>
  </si>
  <si>
    <t>9,3</t>
  </si>
  <si>
    <t>KK17</t>
  </si>
  <si>
    <t>27,2</t>
  </si>
  <si>
    <t>KK18</t>
  </si>
  <si>
    <t>35,3</t>
  </si>
  <si>
    <t>KK20</t>
  </si>
  <si>
    <t>33,0</t>
  </si>
  <si>
    <t>KK21</t>
  </si>
  <si>
    <t>30,7</t>
  </si>
  <si>
    <t>KK23</t>
  </si>
  <si>
    <t>2,60</t>
  </si>
  <si>
    <t>29,0</t>
  </si>
  <si>
    <t>KK24</t>
  </si>
  <si>
    <t>30,0</t>
  </si>
  <si>
    <t>KK28</t>
  </si>
  <si>
    <t>29,1</t>
  </si>
  <si>
    <t>KK3</t>
  </si>
  <si>
    <t>7,6</t>
  </si>
  <si>
    <t>KK5</t>
  </si>
  <si>
    <t>2,89</t>
  </si>
  <si>
    <t>41,6</t>
  </si>
  <si>
    <t>KK6</t>
  </si>
  <si>
    <t>2,02</t>
  </si>
  <si>
    <t>29,5</t>
  </si>
  <si>
    <t>KK8</t>
  </si>
  <si>
    <t>22,8</t>
  </si>
  <si>
    <t>KM19</t>
  </si>
  <si>
    <t>Mikołów</t>
  </si>
  <si>
    <t>28,7</t>
  </si>
  <si>
    <t>KM20</t>
  </si>
  <si>
    <t>MIkołów</t>
  </si>
  <si>
    <t>1,54</t>
  </si>
  <si>
    <t>22,5</t>
  </si>
  <si>
    <t>KM21</t>
  </si>
  <si>
    <t>23,4</t>
  </si>
  <si>
    <t>KM24</t>
  </si>
  <si>
    <t>32,1</t>
  </si>
  <si>
    <t>KM25</t>
  </si>
  <si>
    <t>34,3</t>
  </si>
  <si>
    <t>KM28</t>
  </si>
  <si>
    <t>KM3</t>
  </si>
  <si>
    <t>KM4</t>
  </si>
  <si>
    <t>32,9</t>
  </si>
  <si>
    <t>KM7</t>
  </si>
  <si>
    <t>38,0</t>
  </si>
  <si>
    <t>Acorn</t>
  </si>
  <si>
    <t>K189</t>
  </si>
  <si>
    <t>K192</t>
  </si>
  <si>
    <t>K217</t>
  </si>
  <si>
    <t>K227</t>
  </si>
  <si>
    <t>K323</t>
  </si>
  <si>
    <t>M195</t>
  </si>
  <si>
    <t>M216</t>
  </si>
  <si>
    <t>M43</t>
  </si>
  <si>
    <t>M44</t>
  </si>
  <si>
    <t>K208</t>
  </si>
  <si>
    <t>K255</t>
  </si>
  <si>
    <t>1,9</t>
  </si>
  <si>
    <t>K257</t>
  </si>
  <si>
    <t>K261</t>
  </si>
  <si>
    <t>K265</t>
  </si>
  <si>
    <t>K266</t>
  </si>
  <si>
    <t>K274</t>
  </si>
  <si>
    <t>K293</t>
  </si>
  <si>
    <t>K324</t>
  </si>
  <si>
    <t>K332</t>
  </si>
  <si>
    <t>M100</t>
  </si>
  <si>
    <t>M144</t>
  </si>
  <si>
    <t>1,11</t>
  </si>
  <si>
    <t>M16</t>
  </si>
  <si>
    <t>2,79</t>
  </si>
  <si>
    <t>M170</t>
  </si>
  <si>
    <t>0,75</t>
  </si>
  <si>
    <t>M172</t>
  </si>
  <si>
    <t>M34</t>
  </si>
  <si>
    <t>M51</t>
  </si>
  <si>
    <t>M64</t>
  </si>
  <si>
    <t>1,38</t>
  </si>
  <si>
    <t>M66</t>
  </si>
  <si>
    <t>M70</t>
  </si>
  <si>
    <t>K215</t>
  </si>
  <si>
    <t>K231</t>
  </si>
  <si>
    <t>K242</t>
  </si>
  <si>
    <t>K273</t>
  </si>
  <si>
    <t>2,66</t>
  </si>
  <si>
    <t>K278</t>
  </si>
  <si>
    <t>K317</t>
  </si>
  <si>
    <t>K327</t>
  </si>
  <si>
    <t>K343</t>
  </si>
  <si>
    <t>K345</t>
  </si>
  <si>
    <t>1,6</t>
  </si>
  <si>
    <t>K356</t>
  </si>
  <si>
    <t>M102</t>
  </si>
  <si>
    <t>M106</t>
  </si>
  <si>
    <t>M130</t>
  </si>
  <si>
    <t>1,42</t>
  </si>
  <si>
    <t>M186</t>
  </si>
  <si>
    <t>1,92</t>
  </si>
  <si>
    <t>M192</t>
  </si>
  <si>
    <t>M20</t>
  </si>
  <si>
    <t>1,66</t>
  </si>
  <si>
    <t>M47</t>
  </si>
  <si>
    <t>1,8</t>
  </si>
  <si>
    <t>M58</t>
  </si>
  <si>
    <t>1,63</t>
  </si>
  <si>
    <t>M89</t>
  </si>
  <si>
    <t>M9</t>
  </si>
  <si>
    <t>K16</t>
  </si>
  <si>
    <t>K23</t>
  </si>
  <si>
    <t>K32</t>
  </si>
  <si>
    <t>K35</t>
  </si>
  <si>
    <t>K4</t>
  </si>
  <si>
    <t>K50</t>
  </si>
  <si>
    <t>K54</t>
  </si>
  <si>
    <t>K64</t>
  </si>
  <si>
    <t>K7</t>
  </si>
  <si>
    <t>K75</t>
  </si>
  <si>
    <t>M116</t>
  </si>
  <si>
    <t>M121</t>
  </si>
  <si>
    <t>M125</t>
  </si>
  <si>
    <t>M157</t>
  </si>
  <si>
    <t>M175</t>
  </si>
  <si>
    <t>M208</t>
  </si>
  <si>
    <t>M219</t>
  </si>
  <si>
    <t>M322</t>
  </si>
  <si>
    <t>M323</t>
  </si>
  <si>
    <t>K369</t>
  </si>
  <si>
    <t>K378</t>
  </si>
  <si>
    <t>K403</t>
  </si>
  <si>
    <t>K410</t>
  </si>
  <si>
    <t>K414</t>
  </si>
  <si>
    <t>K420</t>
  </si>
  <si>
    <t>K422</t>
  </si>
  <si>
    <t>K442</t>
  </si>
  <si>
    <t>K449</t>
  </si>
  <si>
    <t>K452</t>
  </si>
  <si>
    <t>M367</t>
  </si>
  <si>
    <t>M368</t>
  </si>
  <si>
    <t>M381</t>
  </si>
  <si>
    <t>M387</t>
  </si>
  <si>
    <t>M412</t>
  </si>
  <si>
    <t>M414</t>
  </si>
  <si>
    <t>M459</t>
  </si>
  <si>
    <t>K136</t>
  </si>
  <si>
    <t>K137</t>
  </si>
  <si>
    <t>K168</t>
  </si>
  <si>
    <t>K421</t>
  </si>
  <si>
    <t>K440</t>
  </si>
  <si>
    <t>K444</t>
  </si>
  <si>
    <t>K453</t>
  </si>
  <si>
    <t>K464</t>
  </si>
  <si>
    <t>K88</t>
  </si>
  <si>
    <t>K90</t>
  </si>
  <si>
    <t>M207</t>
  </si>
  <si>
    <t>M241</t>
  </si>
  <si>
    <t>M244</t>
  </si>
  <si>
    <t>M287</t>
  </si>
  <si>
    <t>M388</t>
  </si>
  <si>
    <t>M424</t>
  </si>
  <si>
    <t>M441</t>
  </si>
  <si>
    <t>M449</t>
  </si>
  <si>
    <t>M456</t>
  </si>
  <si>
    <t>M460</t>
  </si>
  <si>
    <t>K107</t>
  </si>
  <si>
    <t>K113</t>
  </si>
  <si>
    <t>K139</t>
  </si>
  <si>
    <t>K144</t>
  </si>
  <si>
    <t>K150</t>
  </si>
  <si>
    <t>K162</t>
  </si>
  <si>
    <t>K165</t>
  </si>
  <si>
    <t>K166</t>
  </si>
  <si>
    <t>K172</t>
  </si>
  <si>
    <t>K77</t>
  </si>
  <si>
    <t>M221</t>
  </si>
  <si>
    <t>M226</t>
  </si>
  <si>
    <t>M230</t>
  </si>
  <si>
    <t>M231</t>
  </si>
  <si>
    <t>120</t>
  </si>
  <si>
    <t>M234</t>
  </si>
  <si>
    <t>M238</t>
  </si>
  <si>
    <t>M248</t>
  </si>
  <si>
    <t>M249</t>
  </si>
  <si>
    <t>M254</t>
  </si>
  <si>
    <t>M258</t>
  </si>
  <si>
    <t>Mik/Kro</t>
  </si>
  <si>
    <t>C</t>
  </si>
  <si>
    <t>PC</t>
  </si>
  <si>
    <t>N</t>
  </si>
  <si>
    <t>zgryziony</t>
  </si>
  <si>
    <t>C(żoł)</t>
  </si>
  <si>
    <t>Zakres wysokości [cm]</t>
  </si>
  <si>
    <t>Średnia wysokość [cm]</t>
  </si>
  <si>
    <t>30-70</t>
  </si>
  <si>
    <t>50-100</t>
  </si>
  <si>
    <t>30-100</t>
  </si>
  <si>
    <t>10-70</t>
  </si>
  <si>
    <t>30-50</t>
  </si>
  <si>
    <t>100-160</t>
  </si>
  <si>
    <t>10-15</t>
  </si>
  <si>
    <t>50-120</t>
  </si>
  <si>
    <t>120-200</t>
  </si>
  <si>
    <t>20-100</t>
  </si>
  <si>
    <t>10-40</t>
  </si>
  <si>
    <t>60-120</t>
  </si>
  <si>
    <t>20-60</t>
  </si>
  <si>
    <t>50-150</t>
  </si>
  <si>
    <t>40-120</t>
  </si>
  <si>
    <t>50-140</t>
  </si>
  <si>
    <t>20-150</t>
  </si>
  <si>
    <t>20-40</t>
  </si>
  <si>
    <t>30-90</t>
  </si>
  <si>
    <t>10-30</t>
  </si>
  <si>
    <t>5-20</t>
  </si>
  <si>
    <t>30-150</t>
  </si>
  <si>
    <t>30-80</t>
  </si>
  <si>
    <t>30-60</t>
  </si>
  <si>
    <t>10-20</t>
  </si>
  <si>
    <t>10-2000</t>
  </si>
  <si>
    <t>30-120</t>
  </si>
  <si>
    <t>5-45</t>
  </si>
  <si>
    <t>5-30</t>
  </si>
  <si>
    <t>5-25</t>
  </si>
  <si>
    <t>20-70</t>
  </si>
  <si>
    <t>15-50</t>
  </si>
  <si>
    <t>50-200</t>
  </si>
  <si>
    <t>20-50</t>
  </si>
  <si>
    <t>5-15</t>
  </si>
  <si>
    <t>40-150</t>
  </si>
  <si>
    <t>15-30</t>
  </si>
  <si>
    <t>50-70</t>
  </si>
  <si>
    <t>10–80</t>
  </si>
  <si>
    <t>10–35</t>
  </si>
  <si>
    <t>40 – 80</t>
  </si>
  <si>
    <t>20–80</t>
  </si>
  <si>
    <t>20–60</t>
  </si>
  <si>
    <t>15-60</t>
  </si>
  <si>
    <t>10–40</t>
  </si>
  <si>
    <t>40-60</t>
  </si>
  <si>
    <t>40-70</t>
  </si>
  <si>
    <t>5–20</t>
  </si>
  <si>
    <t>10-50</t>
  </si>
  <si>
    <t>15-40</t>
  </si>
  <si>
    <t>150-400</t>
  </si>
  <si>
    <t>15-35</t>
  </si>
  <si>
    <t>50-90</t>
  </si>
  <si>
    <t>20-30</t>
  </si>
  <si>
    <t>Oak</t>
  </si>
  <si>
    <t>Oak_ID</t>
  </si>
  <si>
    <t>ID_GNSS</t>
  </si>
  <si>
    <t>Mass (g)</t>
  </si>
  <si>
    <t>Point code</t>
  </si>
  <si>
    <t>Koszone - mowed</t>
  </si>
  <si>
    <t>Mikołów – defective acorns</t>
  </si>
  <si>
    <t>Acorn_ID</t>
  </si>
  <si>
    <t>Infection</t>
  </si>
  <si>
    <t>Hole</t>
  </si>
  <si>
    <t>Mikołów – sound acorns</t>
  </si>
  <si>
    <t>Krosno – defective acorns</t>
  </si>
  <si>
    <t>Krosno – sound acorns</t>
  </si>
  <si>
    <t>No.</t>
  </si>
  <si>
    <t>comments</t>
  </si>
  <si>
    <t>Above-ground weight (g)</t>
  </si>
  <si>
    <t>Roots weight (g)</t>
  </si>
  <si>
    <t>Root</t>
  </si>
  <si>
    <t>Collection date</t>
  </si>
  <si>
    <t>Packing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</si>
</sst>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5]General"/>
  </numFmts>
  <fonts count="13">
    <font>
      <sz val="11"/>
      <color theme="1"/>
      <name val="Calibri"/>
      <family val="2"/>
      <scheme val="minor"/>
    </font>
    <font>
      <sz val="10"/>
      <color theme="1"/>
      <name val="Arial"/>
      <charset val="1"/>
    </font>
    <font>
      <sz val="8"/>
      <name val="Calibri"/>
      <family val="2"/>
      <scheme val="minor"/>
    </font>
    <font>
      <sz val="8"/>
      <color theme="1"/>
      <name val="Calibri"/>
      <family val="2"/>
      <scheme val="minor"/>
    </font>
    <font>
      <sz val="10"/>
      <color rgb="FF000000"/>
      <name val="Arial"/>
    </font>
    <font>
      <sz val="11"/>
      <color rgb="FF000000"/>
      <name val="Calibri"/>
      <family val="2"/>
      <charset val="238"/>
    </font>
    <font>
      <b/>
      <sz val="10"/>
      <color rgb="FF000000"/>
      <name val="Arial1"/>
      <charset val="238"/>
    </font>
    <font>
      <sz val="10"/>
      <color rgb="FF000000"/>
      <name val="Arial1"/>
      <charset val="238"/>
    </font>
    <font>
      <sz val="11"/>
      <color rgb="FFFF0000"/>
      <name val="Calibri"/>
      <family val="2"/>
      <scheme val="minor"/>
    </font>
    <font>
      <sz val="11"/>
      <name val="Calibri"/>
      <family val="2"/>
      <scheme val="minor"/>
    </font>
    <font>
      <sz val="9"/>
      <color indexed="81"/>
      <name val="Tahoma"/>
      <charset val="1"/>
    </font>
    <font>
      <sz val="10"/>
      <color indexed="8"/>
      <name val="Arial"/>
      <family val="2"/>
      <charset val="238"/>
    </font>
    <font>
      <b/>
      <sz val="9"/>
      <color indexed="81"/>
      <name val="Tahoma"/>
      <charset val="1"/>
    </font>
  </fonts>
  <fills count="9">
    <fill>
      <patternFill patternType="none"/>
    </fill>
    <fill>
      <patternFill patternType="gray125"/>
    </fill>
    <fill>
      <patternFill patternType="solid">
        <fgColor rgb="FF00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FF00"/>
        <bgColor rgb="FF00FF00"/>
      </patternFill>
    </fill>
    <fill>
      <patternFill patternType="solid">
        <fgColor indexed="11"/>
        <bgColor indexed="49"/>
      </patternFill>
    </fill>
  </fills>
  <borders count="34">
    <border>
      <left/>
      <right/>
      <top/>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165" fontId="5" fillId="0" borderId="0"/>
  </cellStyleXfs>
  <cellXfs count="114">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vertical="center"/>
    </xf>
    <xf numFmtId="0" fontId="0" fillId="0" borderId="6" xfId="0" applyBorder="1" applyAlignment="1">
      <alignment horizontal="center"/>
    </xf>
    <xf numFmtId="0" fontId="3" fillId="0" borderId="6" xfId="0" applyFont="1" applyBorder="1" applyAlignment="1">
      <alignment horizontal="center" textRotation="90"/>
    </xf>
    <xf numFmtId="0" fontId="3" fillId="0" borderId="6" xfId="0" applyFont="1" applyBorder="1" applyAlignment="1">
      <alignment horizontal="center" textRotation="90" wrapText="1"/>
    </xf>
    <xf numFmtId="0" fontId="3" fillId="0" borderId="6" xfId="0" applyFont="1" applyBorder="1" applyAlignment="1">
      <alignment textRotation="90"/>
    </xf>
    <xf numFmtId="0" fontId="0" fillId="3" borderId="6" xfId="0" applyFill="1" applyBorder="1"/>
    <xf numFmtId="0" fontId="0" fillId="3" borderId="6" xfId="0" applyFill="1" applyBorder="1" applyAlignment="1">
      <alignment horizontal="center" vertic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center"/>
    </xf>
    <xf numFmtId="0" fontId="0" fillId="3" borderId="9" xfId="0" applyFill="1" applyBorder="1" applyAlignment="1">
      <alignment horizontal="center"/>
    </xf>
    <xf numFmtId="0" fontId="0" fillId="3" borderId="10" xfId="0" applyFill="1" applyBorder="1"/>
    <xf numFmtId="0" fontId="0" fillId="3" borderId="10" xfId="0" applyFill="1" applyBorder="1" applyAlignment="1">
      <alignment horizontal="center" vertical="center"/>
    </xf>
    <xf numFmtId="0" fontId="0" fillId="4" borderId="7" xfId="0" applyFill="1" applyBorder="1"/>
    <xf numFmtId="0" fontId="0" fillId="4" borderId="7" xfId="0" applyFill="1" applyBorder="1" applyAlignment="1">
      <alignment horizontal="center" vertical="center"/>
    </xf>
    <xf numFmtId="0" fontId="0" fillId="4" borderId="6" xfId="0" applyFill="1" applyBorder="1" applyAlignment="1">
      <alignment horizontal="center"/>
    </xf>
    <xf numFmtId="0" fontId="0" fillId="4" borderId="9" xfId="0" applyFill="1" applyBorder="1" applyAlignment="1">
      <alignment horizontal="center"/>
    </xf>
    <xf numFmtId="0" fontId="0" fillId="4" borderId="6" xfId="0" applyFill="1" applyBorder="1"/>
    <xf numFmtId="0" fontId="0" fillId="4" borderId="6" xfId="0" applyFill="1" applyBorder="1" applyAlignment="1">
      <alignment horizontal="center" vertical="center"/>
    </xf>
    <xf numFmtId="0" fontId="0" fillId="4" borderId="6" xfId="0" applyFill="1" applyBorder="1" applyAlignment="1">
      <alignment wrapText="1"/>
    </xf>
    <xf numFmtId="0" fontId="0" fillId="4" borderId="10" xfId="0" applyFill="1" applyBorder="1"/>
    <xf numFmtId="0" fontId="0" fillId="4" borderId="10" xfId="0" applyFill="1" applyBorder="1" applyAlignment="1">
      <alignment horizontal="center" vertical="center"/>
    </xf>
    <xf numFmtId="0" fontId="0" fillId="5" borderId="7" xfId="0" applyFill="1" applyBorder="1"/>
    <xf numFmtId="0" fontId="0" fillId="5" borderId="7" xfId="0" applyFill="1" applyBorder="1" applyAlignment="1">
      <alignment horizontal="center" vertical="center"/>
    </xf>
    <xf numFmtId="0" fontId="0" fillId="5" borderId="6" xfId="0" applyFill="1" applyBorder="1" applyAlignment="1">
      <alignment horizontal="center"/>
    </xf>
    <xf numFmtId="0" fontId="0" fillId="5" borderId="9" xfId="0" applyFill="1" applyBorder="1" applyAlignment="1">
      <alignment horizontal="center"/>
    </xf>
    <xf numFmtId="0" fontId="0" fillId="5" borderId="6" xfId="0" applyFill="1" applyBorder="1"/>
    <xf numFmtId="0" fontId="0" fillId="5" borderId="6" xfId="0" applyFill="1" applyBorder="1" applyAlignment="1">
      <alignment horizontal="center" vertical="center"/>
    </xf>
    <xf numFmtId="0" fontId="0" fillId="5" borderId="0" xfId="0" applyFill="1"/>
    <xf numFmtId="0" fontId="0" fillId="5" borderId="9" xfId="0" applyFill="1" applyBorder="1"/>
    <xf numFmtId="0" fontId="0" fillId="5" borderId="10" xfId="0" applyFill="1" applyBorder="1"/>
    <xf numFmtId="0" fontId="0" fillId="5" borderId="10" xfId="0" applyFill="1" applyBorder="1" applyAlignment="1">
      <alignment horizontal="center" vertical="center"/>
    </xf>
    <xf numFmtId="0" fontId="0" fillId="5" borderId="10" xfId="0" applyFill="1" applyBorder="1" applyAlignment="1">
      <alignment horizontal="center"/>
    </xf>
    <xf numFmtId="0" fontId="0" fillId="5" borderId="11" xfId="0" applyFill="1" applyBorder="1"/>
    <xf numFmtId="0" fontId="0" fillId="5" borderId="11" xfId="0" applyFill="1" applyBorder="1" applyAlignment="1">
      <alignment horizontal="center"/>
    </xf>
    <xf numFmtId="0" fontId="0" fillId="5" borderId="8" xfId="0" applyFill="1" applyBorder="1"/>
    <xf numFmtId="0" fontId="0" fillId="6" borderId="0" xfId="0" applyFill="1"/>
    <xf numFmtId="0" fontId="0" fillId="6" borderId="0" xfId="0" applyFill="1" applyAlignment="1">
      <alignment horizontal="center" vertical="center"/>
    </xf>
    <xf numFmtId="0" fontId="0" fillId="6" borderId="6" xfId="0"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 fillId="2" borderId="1" xfId="0" applyFont="1" applyFill="1" applyBorder="1" applyAlignment="1">
      <alignment horizontal="center"/>
    </xf>
    <xf numFmtId="0" fontId="1" fillId="2" borderId="16"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4" fillId="7" borderId="20" xfId="0" applyFont="1" applyFill="1" applyBorder="1" applyAlignment="1">
      <alignment horizontal="center" vertical="center"/>
    </xf>
    <xf numFmtId="2" fontId="4" fillId="7" borderId="20" xfId="0" applyNumberFormat="1" applyFont="1" applyFill="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2" fontId="0" fillId="0" borderId="22" xfId="0" applyNumberFormat="1" applyBorder="1" applyAlignment="1">
      <alignment horizontal="center"/>
    </xf>
    <xf numFmtId="0" fontId="0" fillId="0" borderId="22" xfId="0" applyBorder="1"/>
    <xf numFmtId="0" fontId="0" fillId="0" borderId="22" xfId="0" applyBorder="1" applyAlignment="1">
      <alignment horizontal="center" vertical="center"/>
    </xf>
    <xf numFmtId="14" fontId="0" fillId="0" borderId="22" xfId="0" applyNumberFormat="1" applyBorder="1" applyAlignment="1">
      <alignment horizontal="center" vertical="center"/>
    </xf>
    <xf numFmtId="14" fontId="0" fillId="0" borderId="23" xfId="0" applyNumberFormat="1" applyBorder="1" applyAlignment="1">
      <alignment horizontal="center" vertical="center"/>
    </xf>
    <xf numFmtId="0" fontId="0" fillId="0" borderId="24" xfId="0" applyBorder="1" applyAlignment="1">
      <alignment horizontal="center"/>
    </xf>
    <xf numFmtId="2" fontId="0" fillId="0" borderId="0" xfId="0" applyNumberFormat="1" applyAlignment="1">
      <alignment horizontal="center"/>
    </xf>
    <xf numFmtId="14" fontId="0" fillId="0" borderId="0" xfId="0" applyNumberFormat="1" applyAlignment="1">
      <alignment horizontal="center" vertical="center"/>
    </xf>
    <xf numFmtId="14" fontId="0" fillId="0" borderId="25" xfId="0" applyNumberFormat="1" applyBorder="1" applyAlignment="1">
      <alignment horizontal="center" vertical="center"/>
    </xf>
    <xf numFmtId="164" fontId="0" fillId="0" borderId="0" xfId="0" applyNumberFormat="1" applyAlignment="1">
      <alignment horizontal="center"/>
    </xf>
    <xf numFmtId="0" fontId="0" fillId="0" borderId="26" xfId="0" applyBorder="1" applyAlignment="1">
      <alignment horizontal="center"/>
    </xf>
    <xf numFmtId="0" fontId="0" fillId="0" borderId="27" xfId="0" applyBorder="1" applyAlignment="1">
      <alignment horizontal="center"/>
    </xf>
    <xf numFmtId="2" fontId="0" fillId="0" borderId="27" xfId="0" applyNumberFormat="1" applyBorder="1" applyAlignment="1">
      <alignment horizontal="center"/>
    </xf>
    <xf numFmtId="0" fontId="0" fillId="0" borderId="27" xfId="0" applyBorder="1"/>
    <xf numFmtId="0" fontId="0" fillId="0" borderId="27" xfId="0" applyBorder="1" applyAlignment="1">
      <alignment horizontal="center" vertical="center"/>
    </xf>
    <xf numFmtId="14" fontId="0" fillId="0" borderId="27" xfId="0" applyNumberFormat="1" applyBorder="1" applyAlignment="1">
      <alignment horizontal="center" vertical="center"/>
    </xf>
    <xf numFmtId="14" fontId="0" fillId="0" borderId="28" xfId="0" applyNumberFormat="1" applyBorder="1" applyAlignment="1">
      <alignment horizontal="center" vertical="center"/>
    </xf>
    <xf numFmtId="14" fontId="0" fillId="0" borderId="22" xfId="0" applyNumberFormat="1" applyBorder="1" applyAlignment="1">
      <alignment horizontal="center"/>
    </xf>
    <xf numFmtId="14" fontId="0" fillId="0" borderId="23" xfId="0" applyNumberFormat="1" applyBorder="1" applyAlignment="1">
      <alignment horizontal="center"/>
    </xf>
    <xf numFmtId="14" fontId="0" fillId="0" borderId="0" xfId="0" applyNumberFormat="1" applyAlignment="1">
      <alignment horizontal="center"/>
    </xf>
    <xf numFmtId="14" fontId="0" fillId="0" borderId="25" xfId="0" applyNumberFormat="1" applyBorder="1" applyAlignment="1">
      <alignment horizontal="center"/>
    </xf>
    <xf numFmtId="14" fontId="0" fillId="0" borderId="27" xfId="0" applyNumberFormat="1" applyBorder="1" applyAlignment="1">
      <alignment horizontal="center"/>
    </xf>
    <xf numFmtId="14" fontId="0" fillId="0" borderId="28" xfId="0" applyNumberFormat="1" applyBorder="1" applyAlignment="1">
      <alignment horizont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165" fontId="6" fillId="0" borderId="0" xfId="1" applyFont="1" applyAlignment="1">
      <alignment horizontal="center"/>
    </xf>
    <xf numFmtId="165" fontId="5" fillId="0" borderId="0" xfId="1"/>
    <xf numFmtId="165" fontId="7" fillId="0" borderId="0" xfId="1" applyFont="1" applyAlignment="1">
      <alignment horizontal="center"/>
    </xf>
    <xf numFmtId="165" fontId="5" fillId="0" borderId="0" xfId="1" applyAlignment="1">
      <alignment horizontal="center"/>
    </xf>
    <xf numFmtId="0" fontId="8" fillId="5" borderId="7" xfId="0" applyFont="1" applyFill="1" applyBorder="1"/>
    <xf numFmtId="0" fontId="8" fillId="5" borderId="6" xfId="0" applyFont="1" applyFill="1" applyBorder="1"/>
    <xf numFmtId="0" fontId="8" fillId="5" borderId="10" xfId="0" applyFont="1" applyFill="1" applyBorder="1"/>
    <xf numFmtId="49" fontId="2" fillId="0" borderId="0" xfId="0" applyNumberFormat="1" applyFont="1" applyAlignment="1">
      <alignment horizontal="center"/>
    </xf>
    <xf numFmtId="0" fontId="2" fillId="0" borderId="0" xfId="0" applyFont="1" applyAlignment="1">
      <alignment horizontal="center"/>
    </xf>
    <xf numFmtId="49" fontId="9" fillId="0" borderId="0" xfId="0" applyNumberFormat="1" applyFont="1" applyAlignment="1">
      <alignment horizontal="center"/>
    </xf>
    <xf numFmtId="0" fontId="9" fillId="0" borderId="0" xfId="0" applyFont="1" applyAlignment="1">
      <alignment horizontal="center"/>
    </xf>
    <xf numFmtId="49" fontId="9" fillId="0" borderId="0" xfId="0" applyNumberFormat="1" applyFont="1" applyAlignment="1">
      <alignment horizontal="center" textRotation="90" wrapText="1"/>
    </xf>
    <xf numFmtId="0" fontId="9" fillId="0" borderId="0" xfId="0" applyFont="1" applyAlignment="1">
      <alignment horizontal="center" textRotation="90" wrapText="1"/>
    </xf>
    <xf numFmtId="49" fontId="9" fillId="0" borderId="0" xfId="0" applyNumberFormat="1" applyFont="1" applyAlignment="1">
      <alignment horizontal="center" wrapText="1"/>
    </xf>
    <xf numFmtId="0" fontId="9" fillId="0" borderId="0" xfId="0" applyFont="1" applyAlignment="1">
      <alignment horizontal="center" wrapText="1"/>
    </xf>
    <xf numFmtId="49" fontId="9" fillId="0" borderId="29" xfId="0" applyNumberFormat="1" applyFont="1" applyBorder="1" applyAlignment="1">
      <alignment horizontal="center"/>
    </xf>
    <xf numFmtId="0" fontId="9" fillId="0" borderId="29" xfId="0" applyFont="1" applyBorder="1" applyAlignment="1">
      <alignment horizontal="center"/>
    </xf>
    <xf numFmtId="49" fontId="9" fillId="0" borderId="30" xfId="0" applyNumberFormat="1" applyFont="1" applyBorder="1" applyAlignment="1">
      <alignment horizontal="center"/>
    </xf>
    <xf numFmtId="0" fontId="9" fillId="0" borderId="30" xfId="0" applyFont="1" applyBorder="1" applyAlignment="1">
      <alignment horizontal="center"/>
    </xf>
    <xf numFmtId="49" fontId="9" fillId="0" borderId="31" xfId="0" applyNumberFormat="1" applyFont="1" applyBorder="1" applyAlignment="1">
      <alignment horizontal="center"/>
    </xf>
    <xf numFmtId="0" fontId="9" fillId="0" borderId="31" xfId="0" applyFont="1" applyBorder="1" applyAlignment="1">
      <alignment horizontal="center"/>
    </xf>
    <xf numFmtId="49" fontId="9" fillId="0" borderId="6" xfId="0" applyNumberFormat="1" applyFont="1" applyBorder="1" applyAlignment="1">
      <alignment horizontal="center"/>
    </xf>
    <xf numFmtId="0" fontId="9" fillId="0" borderId="6" xfId="0" applyFont="1" applyBorder="1" applyAlignment="1">
      <alignment horizontal="center"/>
    </xf>
    <xf numFmtId="49" fontId="9" fillId="0" borderId="10" xfId="0" applyNumberFormat="1" applyFont="1" applyBorder="1" applyAlignment="1">
      <alignment horizontal="center"/>
    </xf>
    <xf numFmtId="0" fontId="9" fillId="0" borderId="10" xfId="0" applyFont="1" applyBorder="1" applyAlignment="1">
      <alignment horizontal="center"/>
    </xf>
    <xf numFmtId="0" fontId="0" fillId="0" borderId="12" xfId="0" applyBorder="1" applyAlignment="1">
      <alignment horizontal="center"/>
    </xf>
    <xf numFmtId="165" fontId="11" fillId="8" borderId="32" xfId="1" applyFont="1" applyFill="1" applyBorder="1" applyAlignment="1">
      <alignment horizontal="center" vertical="center"/>
    </xf>
    <xf numFmtId="165" fontId="11" fillId="8" borderId="33" xfId="1" applyFont="1" applyFill="1" applyBorder="1" applyAlignment="1">
      <alignment horizontal="center" vertical="center"/>
    </xf>
  </cellXfs>
  <cellStyles count="2">
    <cellStyle name="Excel Built-in Normal" xfId="1" xr:uid="{26FE1B39-A37A-4D69-B434-AC95B7FC7EB6}"/>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146050</xdr:rowOff>
    </xdr:from>
    <xdr:to>
      <xdr:col>11</xdr:col>
      <xdr:colOff>482600</xdr:colOff>
      <xdr:row>9</xdr:row>
      <xdr:rowOff>82550</xdr:rowOff>
    </xdr:to>
    <xdr:sp macro="" textlink="">
      <xdr:nvSpPr>
        <xdr:cNvPr id="2" name="pole tekstowe 1">
          <a:extLst>
            <a:ext uri="{FF2B5EF4-FFF2-40B4-BE49-F238E27FC236}">
              <a16:creationId xmlns:a16="http://schemas.microsoft.com/office/drawing/2014/main" id="{5F7787F7-C502-5F06-EE8A-FA1637FF8A01}"/>
            </a:ext>
          </a:extLst>
        </xdr:cNvPr>
        <xdr:cNvSpPr txBox="1"/>
      </xdr:nvSpPr>
      <xdr:spPr>
        <a:xfrm>
          <a:off x="2628900" y="514350"/>
          <a:ext cx="4559300" cy="122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kern="1200"/>
            <a:t>pełny zestaw wysianych w 2022 żołędzi (960)</a:t>
          </a:r>
          <a:r>
            <a:rPr lang="pl-PL" sz="1100" kern="1200" baseline="0"/>
            <a:t> z zaznaczeniem 200 skoszonych w 2023; Vege - vegetation, see Fito</a:t>
          </a:r>
        </a:p>
        <a:p>
          <a:endParaRPr lang="pl-PL" sz="1100" kern="1200" baseline="0"/>
        </a:p>
        <a:p>
          <a:r>
            <a:rPr lang="pl-PL" sz="1100" b="0" i="0">
              <a:solidFill>
                <a:schemeClr val="dk1"/>
              </a:solidFill>
              <a:effectLst/>
              <a:latin typeface="+mn-lt"/>
              <a:ea typeface="+mn-ea"/>
              <a:cs typeface="+mn-cs"/>
            </a:rPr>
            <a:t>full set of acorns sown in 2022 (960) with a note of 200 cut in 2023; Vege - vegetation, see Fito</a:t>
          </a:r>
          <a:endParaRPr lang="pl-PL"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723900</xdr:colOff>
      <xdr:row>4</xdr:row>
      <xdr:rowOff>95250</xdr:rowOff>
    </xdr:from>
    <xdr:to>
      <xdr:col>8</xdr:col>
      <xdr:colOff>0</xdr:colOff>
      <xdr:row>20</xdr:row>
      <xdr:rowOff>69850</xdr:rowOff>
    </xdr:to>
    <xdr:sp macro="" textlink="">
      <xdr:nvSpPr>
        <xdr:cNvPr id="2" name="pole tekstowe 1">
          <a:extLst>
            <a:ext uri="{FF2B5EF4-FFF2-40B4-BE49-F238E27FC236}">
              <a16:creationId xmlns:a16="http://schemas.microsoft.com/office/drawing/2014/main" id="{2F714A0A-2EB1-41D8-BFF5-895097CA0439}"/>
            </a:ext>
          </a:extLst>
        </xdr:cNvPr>
        <xdr:cNvSpPr txBox="1"/>
      </xdr:nvSpPr>
      <xdr:spPr>
        <a:xfrm>
          <a:off x="1530350" y="831850"/>
          <a:ext cx="5162550" cy="292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kern="1200"/>
            <a:t>Próba krojenia ma na celu określenie zdrowotności</a:t>
          </a:r>
          <a:r>
            <a:rPr lang="pl-PL" sz="1100" kern="1200" baseline="0"/>
            <a:t> dużych nasion, w tym przypadku żołędzi. Nam chodzi o określenie skuteczności wyboru zdrowych żołędzi do wysiewu w 2022. Losowo wybraliśmy żołędzie z dębu w Mikołowie (M) i Krośnie (K), określone po wyglądzie jako "zdrowe" i jako "wybrakowane" (uszkodzone, niepełne, etc.) - w taki sposób wybraliśmy żołędzie uznane za "zdrowe" do wysiewu.</a:t>
          </a:r>
        </a:p>
        <a:p>
          <a:r>
            <a:rPr lang="pl-PL" sz="1100" kern="1200" baseline="0"/>
            <a:t>Kroimy żołędzie i sprawdzamy, czy "mieliśmy rację". Czy określone na oko jako "wybrakowane" rzeczywiście są chorsze (po przekrojeniu) od przekrojonych "zdrowych".</a:t>
          </a:r>
        </a:p>
        <a:p>
          <a:endParaRPr lang="pl-PL" sz="1100" kern="1200" baseline="0"/>
        </a:p>
        <a:p>
          <a:r>
            <a:rPr lang="pl-PL" sz="1100" b="0" i="0">
              <a:solidFill>
                <a:schemeClr val="dk1"/>
              </a:solidFill>
              <a:effectLst/>
              <a:latin typeface="+mn-lt"/>
              <a:ea typeface="+mn-ea"/>
              <a:cs typeface="+mn-cs"/>
            </a:rPr>
            <a:t>The cutting test aims to determine the health of large seeds, in this case acorns. We want to determine the effectiveness of selecting healthy acorns for sowing in 2022. We randomly selected acorns from an oak tree in Mikołów (M) and Krosno (K), identified by their appearance as "sound" and as "defective" (damaged, incomplete, etc.) - this is how we selected acorns considered "sound" for sowing. We cut the acorns and check if "we were right". Whether those identified by eye as "defective" are really sicker (after cutting) than the "sound" ones.</a:t>
          </a:r>
          <a:endParaRPr lang="pl-PL" sz="1100" kern="12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5</xdr:row>
      <xdr:rowOff>0</xdr:rowOff>
    </xdr:from>
    <xdr:to>
      <xdr:col>22</xdr:col>
      <xdr:colOff>184150</xdr:colOff>
      <xdr:row>14</xdr:row>
      <xdr:rowOff>19050</xdr:rowOff>
    </xdr:to>
    <xdr:sp macro="" textlink="">
      <xdr:nvSpPr>
        <xdr:cNvPr id="3" name="pole tekstowe 2">
          <a:extLst>
            <a:ext uri="{FF2B5EF4-FFF2-40B4-BE49-F238E27FC236}">
              <a16:creationId xmlns:a16="http://schemas.microsoft.com/office/drawing/2014/main" id="{1DFD8A49-BE79-4123-86D5-A0A67A811EB6}"/>
            </a:ext>
          </a:extLst>
        </xdr:cNvPr>
        <xdr:cNvSpPr txBox="1"/>
      </xdr:nvSpPr>
      <xdr:spPr>
        <a:xfrm>
          <a:off x="2711450" y="1250950"/>
          <a:ext cx="468630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kern="1200"/>
            <a:t>Metodyka analogiczna jak w wysiewie 2020. Różnica</a:t>
          </a:r>
          <a:r>
            <a:rPr lang="pl-PL" sz="1100" kern="1200" baseline="0"/>
            <a:t> polegała na tym, że żołędzie nie były wysiewane na poletkach, a pojedynczo; dla grup żołędzi ( wierszu 4) określono wspólny typ roślinności - 20 typów (kolumny C-V), analogia poletek z 2020</a:t>
          </a:r>
        </a:p>
        <a:p>
          <a:endParaRPr lang="pl-PL" sz="1100" kern="1200" baseline="0"/>
        </a:p>
        <a:p>
          <a:r>
            <a:rPr lang="pl-PL" sz="1100" b="0" i="0">
              <a:solidFill>
                <a:schemeClr val="dk1"/>
              </a:solidFill>
              <a:effectLst/>
              <a:latin typeface="+mn-lt"/>
              <a:ea typeface="+mn-ea"/>
              <a:cs typeface="+mn-cs"/>
            </a:rPr>
            <a:t>The methodology was analogous to that used in sowing in 2020. The difference was that acorns were not sown in plots, but individually; for groups of acorns (row 4), a common vegetation type was defined - 20 types (columns C-V), analogy of plots from 2020</a:t>
          </a:r>
          <a:endParaRPr lang="pl-PL"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4</xdr:row>
      <xdr:rowOff>0</xdr:rowOff>
    </xdr:from>
    <xdr:to>
      <xdr:col>15</xdr:col>
      <xdr:colOff>38100</xdr:colOff>
      <xdr:row>29</xdr:row>
      <xdr:rowOff>88900</xdr:rowOff>
    </xdr:to>
    <xdr:sp macro="" textlink="">
      <xdr:nvSpPr>
        <xdr:cNvPr id="2" name="pole tekstowe 1">
          <a:extLst>
            <a:ext uri="{FF2B5EF4-FFF2-40B4-BE49-F238E27FC236}">
              <a16:creationId xmlns:a16="http://schemas.microsoft.com/office/drawing/2014/main" id="{1EB5E6B8-5478-4AA9-9D32-C0B60D5BACDB}"/>
            </a:ext>
          </a:extLst>
        </xdr:cNvPr>
        <xdr:cNvSpPr txBox="1"/>
      </xdr:nvSpPr>
      <xdr:spPr>
        <a:xfrm>
          <a:off x="1828800" y="742950"/>
          <a:ext cx="7353300" cy="469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ID_GNSS - Numer punktu</a:t>
          </a:r>
          <a:r>
            <a:rPr lang="pl-PL" sz="1100" baseline="0"/>
            <a:t> na mapie - do połączenia z numerem porządkowym żołędzia masą i dębem rodzicielskim (M/K) w arkuszu Acorns 2022</a:t>
          </a:r>
        </a:p>
        <a:p>
          <a:r>
            <a:rPr lang="pl-PL" sz="1100" baseline="0"/>
            <a:t>Acorn - nazwa żołędzia (symbol pochodzenia M - Mikołów, K - Krosno z numerem porządkowym)</a:t>
          </a:r>
        </a:p>
        <a:p>
          <a:r>
            <a:rPr lang="pl-PL" sz="1100" baseline="0"/>
            <a:t>PD/KS - region geograficzny (Pogórze Dynowskie/Kotlina Sandomierska)</a:t>
          </a:r>
        </a:p>
        <a:p>
          <a:r>
            <a:rPr lang="pl-PL" sz="1100" baseline="0"/>
            <a:t>L/Z/T - szeroka kategoria roślinności - L las (a - las właściwy, b - dawny las pastwiskowy/Z zapust drzew pionierskich/T trawo- i ziołorośla; TZ - środowisko półotwarte, z dużą ilością krzewów</a:t>
          </a:r>
        </a:p>
        <a:p>
          <a:r>
            <a:rPr lang="pl-PL" sz="1100" baseline="0"/>
            <a:t>Patch - określony płat reprezentujący daną kategorię roślinności; UWAGA: takie same nazwy występują w PD i KS, więc można by połączyć, np. PD.L1; KS.L1 itd.</a:t>
          </a:r>
        </a:p>
        <a:p>
          <a:r>
            <a:rPr lang="pl-PL" sz="1100" baseline="0">
              <a:solidFill>
                <a:schemeClr val="dk1"/>
              </a:solidFill>
              <a:effectLst/>
              <a:latin typeface="+mn-lt"/>
              <a:ea typeface="+mn-ea"/>
              <a:cs typeface="+mn-cs"/>
            </a:rPr>
            <a:t>Oprócz siewek "terenowych" z żołędzi M i K, była też hodowla laboratoryjna żołędzi M i K (patrz na dole tabeli)</a:t>
          </a:r>
          <a:endParaRPr lang="pl-PL">
            <a:effectLst/>
          </a:endParaRPr>
        </a:p>
        <a:p>
          <a:r>
            <a:rPr lang="pl-PL" sz="1100" baseline="0">
              <a:solidFill>
                <a:schemeClr val="dk1"/>
              </a:solidFill>
              <a:effectLst/>
              <a:latin typeface="+mn-lt"/>
              <a:ea typeface="+mn-ea"/>
              <a:cs typeface="+mn-cs"/>
            </a:rPr>
            <a:t>Nie mierzyliśmy tu SPAD, z wyjątkiem siewek w labie</a:t>
          </a:r>
          <a:endParaRPr lang="pl-PL">
            <a:effectLst/>
          </a:endParaRPr>
        </a:p>
        <a:p>
          <a:endParaRPr lang="pl-PL" sz="1100" baseline="0"/>
        </a:p>
        <a:p>
          <a:r>
            <a:rPr lang="pl-PL" sz="1100" baseline="0"/>
            <a:t>Vitality - ogólna witalność siewek: 1 perfect, 3 zamierająca, martwa</a:t>
          </a:r>
        </a:p>
        <a:p>
          <a:r>
            <a:rPr lang="pl-PL" sz="1100" baseline="0"/>
            <a:t>Top - obecny nieuszkodzony pierwotny pęd główny; 2 - wtórny pęd główny; 3 - bonsai</a:t>
          </a:r>
        </a:p>
        <a:p>
          <a:r>
            <a:rPr lang="pl-PL" sz="1100" baseline="0"/>
            <a:t>Cut - "ofiara" koszenia, ścięta (ale jest)</a:t>
          </a:r>
        </a:p>
        <a:p>
          <a:endParaRPr lang="pl-PL" sz="1100" baseline="0"/>
        </a:p>
        <a:p>
          <a:r>
            <a:rPr lang="pl-PL" sz="1100" baseline="0"/>
            <a:t>Pozostałe kolumny jak dla siewek 2/3-letnich</a:t>
          </a:r>
        </a:p>
        <a:p>
          <a:endParaRPr lang="pl-PL" sz="1100" baseline="0"/>
        </a:p>
        <a:p>
          <a:r>
            <a:rPr lang="pl-PL" sz="1100" b="0" i="0">
              <a:solidFill>
                <a:schemeClr val="dk1"/>
              </a:solidFill>
              <a:effectLst/>
              <a:latin typeface="+mn-lt"/>
              <a:ea typeface="+mn-ea"/>
              <a:cs typeface="+mn-cs"/>
            </a:rPr>
            <a:t>ID_GNSS - Point number on the map - to be connected with the ordinal number of the acorn mass and parent oak (M/K) in the Acorns 2022 sheet Acorn - acorn name (origin symbol M - Mikołów, K - Krosno with ordinal number) PD/KS - geographical region (Dynowskie Foothills/Sandomierz Basin) L/Z/T - broad vegetation category - L forest (a - proper forest, b - former pasture forest/Z pioneer tree stand/T grass and herb thickets; TZ - semi-open environment, with a lot of shrubs Patch - a specific patch representing a given vegetation category; NOTE: the same names occur in PD and KS, so they could be connected, e.g. PD.L1; KS.L1 etc. In addition to the "field" seedlings from acorns M and K, there was also a laboratory culture of acorns M and K (see bottom of the table) We did not measure SPAD here, except for seedlings in the lab Vitality - overall vitality of seedlings: 1 perfect, 3 dying, dead Top - present undamaged primary main shoot; 2 - secondary main shoot; 3 - bonsai Cut - "victim" of mowing, cut (but it is there) The remaining columns are as for 2/3-year-old seedlings</a:t>
          </a:r>
          <a:endParaRPr lang="pl-PL" sz="1100" baseline="0"/>
        </a:p>
        <a:p>
          <a:endParaRPr lang="pl-PL" sz="1100"/>
        </a:p>
      </xdr:txBody>
    </xdr:sp>
    <xdr:clientData/>
  </xdr:twoCellAnchor>
</xdr:wsDr>
</file>

<file path=xl/persons/person.xml><?xml version="1.0" encoding="utf-8"?>
<personList xmlns="http://schemas.microsoft.com/office/spreadsheetml/2018/threadedcomments" xmlns:x="http://schemas.openxmlformats.org/spreadsheetml/2006/main">
  <person displayName="Andrzej Bobiec" id="{2C0DB4F6-0B3B-461A-B428-524D22B90510}" userId="S::abobiec@ur.edu.pl::48c33951-6958-42bf-b6fc-0e0f74228b40" providerId="AD"/>
</personList>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3-10T10:46:44.74" personId="{2C0DB4F6-0B3B-461A-B428-524D22B90510}" id="{525AF9A1-9088-440D-BE74-7A17F1514DF4}">
    <text>M - oak in Mikołów, smaller acorns
K - oak in Krosno, larger acorns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963"/>
  <sheetViews>
    <sheetView workbookViewId="0">
      <selection activeCell="G6" sqref="G6"/>
    </sheetView>
  </sheetViews>
  <sheetFormatPr defaultRowHeight="14.5"/>
  <cols>
    <col min="1" max="1" width="12.7265625" style="89" customWidth="1"/>
    <col min="2" max="2" width="12.6328125" style="89" customWidth="1"/>
    <col min="3" max="3" width="13" style="89" customWidth="1"/>
    <col min="4" max="4" width="9.26953125" style="89" customWidth="1"/>
    <col min="5" max="7" width="8.81640625" style="87" customWidth="1"/>
    <col min="8" max="8" width="13" style="89" customWidth="1"/>
    <col min="9" max="11" width="8.81640625" style="87" customWidth="1"/>
    <col min="12" max="12" width="12.6328125" style="89" customWidth="1"/>
    <col min="13" max="15" width="8.81640625" style="87" customWidth="1"/>
    <col min="16" max="16" width="12.7265625" style="89" customWidth="1"/>
    <col min="17" max="1024" width="8.81640625" style="87" customWidth="1"/>
  </cols>
  <sheetData>
    <row r="1" spans="1:16">
      <c r="A1" s="86" t="s">
        <v>1052</v>
      </c>
      <c r="B1" s="86" t="s">
        <v>1053</v>
      </c>
      <c r="C1" s="86" t="s">
        <v>1054</v>
      </c>
      <c r="D1" s="86" t="s">
        <v>1055</v>
      </c>
      <c r="H1" s="86"/>
      <c r="L1" s="86"/>
      <c r="P1" s="86"/>
    </row>
    <row r="2" spans="1:16">
      <c r="A2" s="88" t="s">
        <v>0</v>
      </c>
      <c r="B2" s="88">
        <v>309</v>
      </c>
      <c r="C2" s="88">
        <v>1</v>
      </c>
      <c r="D2" s="88" t="s">
        <v>180</v>
      </c>
      <c r="H2" s="88"/>
      <c r="L2" s="88"/>
      <c r="P2" s="88"/>
    </row>
    <row r="3" spans="1:16">
      <c r="A3" s="88" t="s">
        <v>0</v>
      </c>
      <c r="B3" s="88">
        <v>339</v>
      </c>
      <c r="C3" s="88">
        <v>2</v>
      </c>
      <c r="D3" s="88" t="s">
        <v>80</v>
      </c>
      <c r="H3" s="88"/>
      <c r="L3" s="88"/>
      <c r="P3" s="88"/>
    </row>
    <row r="4" spans="1:16">
      <c r="A4" s="88" t="s">
        <v>0</v>
      </c>
      <c r="B4" s="88">
        <v>337</v>
      </c>
      <c r="C4" s="88">
        <v>3</v>
      </c>
      <c r="D4" s="88" t="s">
        <v>151</v>
      </c>
      <c r="H4" s="88"/>
      <c r="L4" s="88"/>
      <c r="P4" s="88"/>
    </row>
    <row r="5" spans="1:16">
      <c r="A5" s="88" t="s">
        <v>0</v>
      </c>
      <c r="B5" s="88">
        <v>306</v>
      </c>
      <c r="C5" s="88">
        <v>4</v>
      </c>
      <c r="D5" s="88" t="s">
        <v>94</v>
      </c>
      <c r="H5" s="88"/>
      <c r="L5" s="88"/>
      <c r="P5" s="88"/>
    </row>
    <row r="6" spans="1:16">
      <c r="A6" s="88" t="s">
        <v>0</v>
      </c>
      <c r="B6" s="88">
        <v>323</v>
      </c>
      <c r="C6" s="88">
        <v>5</v>
      </c>
      <c r="D6" s="88" t="s">
        <v>188</v>
      </c>
      <c r="H6" s="88"/>
      <c r="L6" s="88"/>
      <c r="P6" s="88"/>
    </row>
    <row r="7" spans="1:16">
      <c r="A7" s="88" t="s">
        <v>0</v>
      </c>
      <c r="B7" s="88">
        <v>334</v>
      </c>
      <c r="C7" s="88">
        <v>6</v>
      </c>
      <c r="D7" s="88" t="s">
        <v>194</v>
      </c>
      <c r="H7" s="88"/>
      <c r="L7" s="88"/>
      <c r="P7" s="88"/>
    </row>
    <row r="8" spans="1:16">
      <c r="A8" s="88" t="s">
        <v>0</v>
      </c>
      <c r="B8" s="88">
        <v>313</v>
      </c>
      <c r="C8" s="88">
        <v>7</v>
      </c>
      <c r="D8" s="88" t="s">
        <v>40</v>
      </c>
      <c r="H8" s="88"/>
      <c r="L8" s="88"/>
      <c r="P8" s="88"/>
    </row>
    <row r="9" spans="1:16">
      <c r="A9" s="88" t="s">
        <v>0</v>
      </c>
      <c r="B9" s="88">
        <v>301</v>
      </c>
      <c r="C9" s="88">
        <v>8</v>
      </c>
      <c r="D9" s="88" t="s">
        <v>92</v>
      </c>
      <c r="H9" s="88"/>
      <c r="L9" s="88"/>
      <c r="P9" s="88"/>
    </row>
    <row r="10" spans="1:16">
      <c r="A10" s="88" t="s">
        <v>0</v>
      </c>
      <c r="B10" s="88">
        <v>327</v>
      </c>
      <c r="C10" s="88">
        <v>9</v>
      </c>
      <c r="D10" s="88" t="s">
        <v>192</v>
      </c>
      <c r="H10" s="88"/>
      <c r="L10" s="88"/>
      <c r="P10" s="88"/>
    </row>
    <row r="11" spans="1:16">
      <c r="A11" s="88" t="s">
        <v>0</v>
      </c>
      <c r="B11" s="88">
        <v>322</v>
      </c>
      <c r="C11" s="88">
        <v>10</v>
      </c>
      <c r="D11" s="88" t="s">
        <v>187</v>
      </c>
      <c r="H11" s="88"/>
      <c r="L11" s="88"/>
      <c r="P11" s="88"/>
    </row>
    <row r="12" spans="1:16">
      <c r="A12" s="88" t="s">
        <v>0</v>
      </c>
      <c r="B12" s="88">
        <v>310</v>
      </c>
      <c r="C12" s="88">
        <v>11</v>
      </c>
      <c r="D12" s="88" t="s">
        <v>181</v>
      </c>
      <c r="H12" s="88"/>
      <c r="L12" s="88"/>
      <c r="P12" s="88"/>
    </row>
    <row r="13" spans="1:16">
      <c r="A13" s="88" t="s">
        <v>0</v>
      </c>
      <c r="B13" s="88">
        <v>338</v>
      </c>
      <c r="C13" s="88">
        <v>12</v>
      </c>
      <c r="D13" s="88" t="s">
        <v>65</v>
      </c>
      <c r="H13" s="88"/>
      <c r="L13" s="88"/>
      <c r="P13" s="88"/>
    </row>
    <row r="14" spans="1:16">
      <c r="A14" s="88" t="s">
        <v>0</v>
      </c>
      <c r="B14" s="88">
        <v>340</v>
      </c>
      <c r="C14" s="88">
        <v>13</v>
      </c>
      <c r="D14" s="88" t="s">
        <v>191</v>
      </c>
      <c r="H14" s="88"/>
      <c r="L14" s="88"/>
      <c r="P14" s="88"/>
    </row>
    <row r="15" spans="1:16">
      <c r="A15" s="88" t="s">
        <v>0</v>
      </c>
      <c r="B15" s="88">
        <v>319</v>
      </c>
      <c r="C15" s="88">
        <v>14</v>
      </c>
      <c r="D15" s="88" t="s">
        <v>92</v>
      </c>
      <c r="H15" s="88"/>
      <c r="L15" s="88"/>
      <c r="P15" s="88"/>
    </row>
    <row r="16" spans="1:16">
      <c r="A16" s="88" t="s">
        <v>0</v>
      </c>
      <c r="B16" s="88">
        <v>331</v>
      </c>
      <c r="C16" s="88">
        <v>15</v>
      </c>
      <c r="D16" s="88" t="s">
        <v>2</v>
      </c>
      <c r="H16" s="88"/>
      <c r="L16" s="88"/>
      <c r="P16" s="88"/>
    </row>
    <row r="17" spans="1:16">
      <c r="A17" s="88" t="s">
        <v>0</v>
      </c>
      <c r="B17" s="88">
        <v>345</v>
      </c>
      <c r="C17" s="88">
        <v>16</v>
      </c>
      <c r="D17" s="88" t="s">
        <v>85</v>
      </c>
      <c r="H17" s="88"/>
      <c r="L17" s="88"/>
      <c r="P17" s="88"/>
    </row>
    <row r="18" spans="1:16">
      <c r="A18" s="88" t="s">
        <v>0</v>
      </c>
      <c r="B18" s="88">
        <v>358</v>
      </c>
      <c r="C18" s="88">
        <v>17</v>
      </c>
      <c r="D18" s="88" t="s">
        <v>89</v>
      </c>
      <c r="H18" s="88"/>
      <c r="L18" s="88"/>
      <c r="P18" s="88"/>
    </row>
    <row r="19" spans="1:16">
      <c r="A19" s="88" t="s">
        <v>0</v>
      </c>
      <c r="B19" s="88">
        <v>336</v>
      </c>
      <c r="C19" s="88">
        <v>18</v>
      </c>
      <c r="D19" s="88" t="s">
        <v>196</v>
      </c>
      <c r="H19" s="88"/>
      <c r="L19" s="88"/>
      <c r="P19" s="88"/>
    </row>
    <row r="20" spans="1:16">
      <c r="A20" s="88" t="s">
        <v>0</v>
      </c>
      <c r="B20" s="88">
        <v>318</v>
      </c>
      <c r="C20" s="88">
        <v>19</v>
      </c>
      <c r="D20" s="88" t="s">
        <v>185</v>
      </c>
      <c r="H20" s="88"/>
      <c r="L20" s="88"/>
      <c r="P20" s="88"/>
    </row>
    <row r="21" spans="1:16">
      <c r="A21" s="88" t="s">
        <v>0</v>
      </c>
      <c r="B21" s="88">
        <v>304</v>
      </c>
      <c r="C21" s="88">
        <v>20</v>
      </c>
      <c r="D21" s="88" t="s">
        <v>85</v>
      </c>
      <c r="H21" s="88"/>
      <c r="L21" s="88"/>
      <c r="P21" s="88"/>
    </row>
    <row r="22" spans="1:16">
      <c r="A22" s="88" t="s">
        <v>0</v>
      </c>
      <c r="B22" s="88">
        <v>326</v>
      </c>
      <c r="C22" s="88">
        <v>21</v>
      </c>
      <c r="D22" s="88" t="s">
        <v>191</v>
      </c>
      <c r="H22" s="88"/>
      <c r="L22" s="88"/>
      <c r="P22" s="88"/>
    </row>
    <row r="23" spans="1:16">
      <c r="A23" s="88" t="s">
        <v>0</v>
      </c>
      <c r="B23" s="88">
        <v>333</v>
      </c>
      <c r="C23" s="88">
        <v>22</v>
      </c>
      <c r="D23" s="88" t="s">
        <v>140</v>
      </c>
      <c r="H23" s="88"/>
      <c r="L23" s="88"/>
      <c r="P23" s="88"/>
    </row>
    <row r="24" spans="1:16">
      <c r="A24" s="88" t="s">
        <v>0</v>
      </c>
      <c r="B24" s="88">
        <v>341</v>
      </c>
      <c r="C24" s="88">
        <v>23</v>
      </c>
      <c r="D24" s="88" t="s">
        <v>197</v>
      </c>
      <c r="H24" s="88"/>
      <c r="L24" s="88"/>
      <c r="P24" s="88"/>
    </row>
    <row r="25" spans="1:16">
      <c r="A25" s="88" t="s">
        <v>0</v>
      </c>
      <c r="B25" s="88">
        <v>272</v>
      </c>
      <c r="C25" s="88">
        <v>24</v>
      </c>
      <c r="D25" s="88" t="s">
        <v>166</v>
      </c>
      <c r="H25" s="88"/>
      <c r="L25" s="88"/>
      <c r="P25" s="88"/>
    </row>
    <row r="26" spans="1:16">
      <c r="A26" s="88" t="s">
        <v>0</v>
      </c>
      <c r="B26" s="88">
        <v>332</v>
      </c>
      <c r="C26" s="88">
        <v>25</v>
      </c>
      <c r="D26" s="88" t="s">
        <v>25</v>
      </c>
      <c r="H26" s="88"/>
      <c r="L26" s="88"/>
      <c r="P26" s="88"/>
    </row>
    <row r="27" spans="1:16">
      <c r="A27" s="88" t="s">
        <v>0</v>
      </c>
      <c r="B27" s="88">
        <v>342</v>
      </c>
      <c r="C27" s="88">
        <v>26</v>
      </c>
      <c r="D27" s="88" t="s">
        <v>107</v>
      </c>
      <c r="H27" s="88"/>
      <c r="L27" s="88"/>
      <c r="P27" s="88"/>
    </row>
    <row r="28" spans="1:16">
      <c r="A28" s="88" t="s">
        <v>0</v>
      </c>
      <c r="B28" s="88">
        <v>343</v>
      </c>
      <c r="C28" s="88">
        <v>27</v>
      </c>
      <c r="D28" s="88" t="s">
        <v>159</v>
      </c>
      <c r="H28" s="88"/>
      <c r="L28" s="88"/>
      <c r="P28" s="88"/>
    </row>
    <row r="29" spans="1:16">
      <c r="A29" s="88" t="s">
        <v>0</v>
      </c>
      <c r="B29" s="88">
        <v>314</v>
      </c>
      <c r="C29" s="88">
        <v>28</v>
      </c>
      <c r="D29" s="88" t="s">
        <v>107</v>
      </c>
      <c r="H29" s="88"/>
      <c r="L29" s="88"/>
      <c r="P29" s="88"/>
    </row>
    <row r="30" spans="1:16">
      <c r="A30" s="88" t="s">
        <v>0</v>
      </c>
      <c r="B30" s="88">
        <v>285</v>
      </c>
      <c r="C30" s="88">
        <v>29</v>
      </c>
      <c r="D30" s="88" t="s">
        <v>40</v>
      </c>
      <c r="G30"/>
      <c r="H30" s="88"/>
      <c r="I30"/>
      <c r="J30"/>
      <c r="L30" s="88"/>
      <c r="P30" s="88"/>
    </row>
    <row r="31" spans="1:16">
      <c r="A31" s="88" t="s">
        <v>0</v>
      </c>
      <c r="B31" s="88">
        <v>320</v>
      </c>
      <c r="C31" s="88">
        <v>30</v>
      </c>
      <c r="D31" s="88" t="s">
        <v>186</v>
      </c>
      <c r="G31"/>
      <c r="H31" s="88"/>
      <c r="I31"/>
      <c r="J31"/>
      <c r="L31" s="88"/>
      <c r="P31" s="88"/>
    </row>
    <row r="32" spans="1:16">
      <c r="A32" s="88" t="s">
        <v>0</v>
      </c>
      <c r="B32" s="88">
        <v>315</v>
      </c>
      <c r="C32" s="88">
        <v>31</v>
      </c>
      <c r="D32" s="88" t="s">
        <v>20</v>
      </c>
      <c r="G32"/>
      <c r="H32" s="88"/>
      <c r="I32"/>
      <c r="J32"/>
      <c r="L32" s="88"/>
      <c r="P32" s="88"/>
    </row>
    <row r="33" spans="1:16">
      <c r="A33" s="88" t="s">
        <v>0</v>
      </c>
      <c r="B33" s="88">
        <v>325</v>
      </c>
      <c r="C33" s="88">
        <v>32</v>
      </c>
      <c r="D33" s="88" t="s">
        <v>190</v>
      </c>
      <c r="G33"/>
      <c r="H33" s="88"/>
      <c r="I33"/>
      <c r="J33"/>
      <c r="L33" s="88"/>
      <c r="P33" s="88"/>
    </row>
    <row r="34" spans="1:16">
      <c r="A34" s="88" t="s">
        <v>0</v>
      </c>
      <c r="B34" s="88">
        <v>329</v>
      </c>
      <c r="C34" s="88">
        <v>33</v>
      </c>
      <c r="D34" s="88" t="s">
        <v>81</v>
      </c>
      <c r="G34"/>
      <c r="H34" s="88"/>
      <c r="I34"/>
      <c r="J34"/>
      <c r="L34" s="88"/>
      <c r="P34" s="88"/>
    </row>
    <row r="35" spans="1:16">
      <c r="A35" s="88" t="s">
        <v>0</v>
      </c>
      <c r="B35" s="88">
        <v>321</v>
      </c>
      <c r="C35" s="88">
        <v>34</v>
      </c>
      <c r="D35" s="88" t="s">
        <v>149</v>
      </c>
      <c r="G35"/>
      <c r="H35" s="88"/>
      <c r="I35"/>
      <c r="J35"/>
      <c r="L35" s="88"/>
      <c r="P35" s="88"/>
    </row>
    <row r="36" spans="1:16">
      <c r="A36" s="88" t="s">
        <v>0</v>
      </c>
      <c r="B36" s="88">
        <v>335</v>
      </c>
      <c r="C36" s="88">
        <v>35</v>
      </c>
      <c r="D36" s="88" t="s">
        <v>195</v>
      </c>
      <c r="G36"/>
      <c r="H36" s="88"/>
      <c r="I36"/>
      <c r="J36"/>
      <c r="L36" s="88"/>
      <c r="P36" s="88"/>
    </row>
    <row r="37" spans="1:16">
      <c r="A37" s="88" t="s">
        <v>0</v>
      </c>
      <c r="B37" s="88">
        <v>346</v>
      </c>
      <c r="C37" s="88">
        <v>36</v>
      </c>
      <c r="D37" s="88" t="s">
        <v>94</v>
      </c>
      <c r="G37"/>
      <c r="H37" s="88"/>
      <c r="I37"/>
      <c r="J37"/>
      <c r="L37" s="88"/>
      <c r="P37" s="88"/>
    </row>
    <row r="38" spans="1:16">
      <c r="A38" s="88" t="s">
        <v>0</v>
      </c>
      <c r="B38" s="88">
        <v>179</v>
      </c>
      <c r="C38" s="88">
        <v>37</v>
      </c>
      <c r="D38" s="88" t="s">
        <v>81</v>
      </c>
      <c r="G38"/>
      <c r="H38" s="88"/>
      <c r="I38"/>
      <c r="J38"/>
      <c r="L38" s="88"/>
      <c r="P38" s="88"/>
    </row>
    <row r="39" spans="1:16">
      <c r="A39" s="88" t="s">
        <v>0</v>
      </c>
      <c r="B39" s="88">
        <v>199</v>
      </c>
      <c r="C39" s="88">
        <v>38</v>
      </c>
      <c r="D39" s="88" t="s">
        <v>28</v>
      </c>
      <c r="G39"/>
      <c r="H39" s="88"/>
      <c r="I39"/>
      <c r="J39"/>
      <c r="L39" s="88"/>
      <c r="P39" s="88"/>
    </row>
    <row r="40" spans="1:16">
      <c r="A40" s="88" t="s">
        <v>0</v>
      </c>
      <c r="B40" s="88">
        <v>270</v>
      </c>
      <c r="C40" s="88">
        <v>39</v>
      </c>
      <c r="D40" s="88" t="s">
        <v>147</v>
      </c>
      <c r="G40"/>
      <c r="H40" s="88"/>
      <c r="I40"/>
      <c r="J40"/>
      <c r="L40" s="88"/>
      <c r="P40" s="88"/>
    </row>
    <row r="41" spans="1:16">
      <c r="A41" s="88" t="s">
        <v>0</v>
      </c>
      <c r="B41" s="88">
        <v>110</v>
      </c>
      <c r="C41" s="88">
        <v>40</v>
      </c>
      <c r="D41" s="88" t="s">
        <v>88</v>
      </c>
      <c r="G41"/>
      <c r="H41" s="88"/>
      <c r="I41"/>
      <c r="J41"/>
      <c r="L41" s="88"/>
      <c r="P41" s="88"/>
    </row>
    <row r="42" spans="1:16">
      <c r="A42" s="88" t="s">
        <v>0</v>
      </c>
      <c r="B42" s="88">
        <v>227</v>
      </c>
      <c r="C42" s="88">
        <v>41</v>
      </c>
      <c r="D42" s="88" t="s">
        <v>153</v>
      </c>
      <c r="G42"/>
      <c r="H42" s="88"/>
      <c r="I42"/>
      <c r="J42"/>
      <c r="L42" s="88"/>
      <c r="P42" s="88"/>
    </row>
    <row r="43" spans="1:16">
      <c r="A43" s="88" t="s">
        <v>0</v>
      </c>
      <c r="B43" s="88">
        <v>212</v>
      </c>
      <c r="C43" s="88">
        <v>42</v>
      </c>
      <c r="D43" s="88" t="s">
        <v>147</v>
      </c>
      <c r="G43"/>
      <c r="H43" s="88"/>
      <c r="I43"/>
      <c r="J43"/>
      <c r="L43" s="88"/>
      <c r="P43" s="88"/>
    </row>
    <row r="44" spans="1:16">
      <c r="A44" s="88" t="s">
        <v>0</v>
      </c>
      <c r="B44" s="88">
        <v>225</v>
      </c>
      <c r="C44" s="88">
        <v>43</v>
      </c>
      <c r="D44" s="88" t="s">
        <v>151</v>
      </c>
      <c r="G44"/>
      <c r="H44" s="88"/>
      <c r="I44"/>
      <c r="J44"/>
      <c r="L44" s="88"/>
      <c r="P44" s="88"/>
    </row>
    <row r="45" spans="1:16">
      <c r="A45" s="88" t="s">
        <v>0</v>
      </c>
      <c r="B45" s="88">
        <v>237</v>
      </c>
      <c r="C45" s="88">
        <v>44</v>
      </c>
      <c r="D45" s="88" t="s">
        <v>119</v>
      </c>
      <c r="G45"/>
      <c r="H45" s="88"/>
      <c r="I45"/>
      <c r="J45"/>
      <c r="L45" s="88"/>
      <c r="P45" s="88"/>
    </row>
    <row r="46" spans="1:16">
      <c r="A46" s="88" t="s">
        <v>0</v>
      </c>
      <c r="B46" s="88">
        <v>105</v>
      </c>
      <c r="C46" s="88">
        <v>45</v>
      </c>
      <c r="D46" s="88" t="s">
        <v>50</v>
      </c>
      <c r="G46"/>
      <c r="H46" s="88"/>
      <c r="I46"/>
      <c r="J46"/>
      <c r="L46" s="88"/>
      <c r="P46" s="88"/>
    </row>
    <row r="47" spans="1:16">
      <c r="A47" s="88" t="s">
        <v>0</v>
      </c>
      <c r="B47" s="88">
        <v>123</v>
      </c>
      <c r="C47" s="88">
        <v>46</v>
      </c>
      <c r="D47" s="88" t="s">
        <v>98</v>
      </c>
      <c r="G47"/>
      <c r="H47" s="88"/>
      <c r="I47"/>
      <c r="J47"/>
      <c r="L47" s="88"/>
      <c r="P47" s="88"/>
    </row>
    <row r="48" spans="1:16">
      <c r="A48" s="88" t="s">
        <v>0</v>
      </c>
      <c r="B48" s="88">
        <v>107</v>
      </c>
      <c r="C48" s="88">
        <v>47</v>
      </c>
      <c r="D48" s="88" t="s">
        <v>64</v>
      </c>
      <c r="G48"/>
      <c r="H48" s="88"/>
      <c r="I48"/>
      <c r="J48"/>
      <c r="L48" s="88"/>
      <c r="P48" s="88"/>
    </row>
    <row r="49" spans="1:16">
      <c r="A49" s="88" t="s">
        <v>0</v>
      </c>
      <c r="B49" s="88">
        <v>202</v>
      </c>
      <c r="C49" s="88">
        <v>48</v>
      </c>
      <c r="D49" s="88" t="s">
        <v>140</v>
      </c>
      <c r="G49"/>
      <c r="H49" s="88"/>
      <c r="I49"/>
      <c r="J49"/>
      <c r="L49" s="88"/>
      <c r="P49" s="88"/>
    </row>
    <row r="50" spans="1:16">
      <c r="A50" s="88" t="s">
        <v>0</v>
      </c>
      <c r="B50" s="88">
        <v>289</v>
      </c>
      <c r="C50" s="88">
        <v>49</v>
      </c>
      <c r="D50" s="88" t="s">
        <v>159</v>
      </c>
      <c r="H50" s="88"/>
      <c r="L50" s="88"/>
      <c r="P50" s="88"/>
    </row>
    <row r="51" spans="1:16">
      <c r="A51" s="88" t="s">
        <v>0</v>
      </c>
      <c r="B51" s="88">
        <v>206</v>
      </c>
      <c r="C51" s="88">
        <v>50</v>
      </c>
      <c r="D51" s="88" t="s">
        <v>142</v>
      </c>
      <c r="H51" s="88"/>
      <c r="L51" s="88"/>
      <c r="P51" s="88"/>
    </row>
    <row r="52" spans="1:16">
      <c r="A52" s="88" t="s">
        <v>0</v>
      </c>
      <c r="B52" s="88">
        <v>290</v>
      </c>
      <c r="C52" s="88">
        <v>51</v>
      </c>
      <c r="D52" s="88" t="s">
        <v>131</v>
      </c>
      <c r="H52" s="88"/>
      <c r="L52" s="88"/>
      <c r="P52" s="88"/>
    </row>
    <row r="53" spans="1:16">
      <c r="A53" s="88" t="s">
        <v>0</v>
      </c>
      <c r="B53" s="88">
        <v>324</v>
      </c>
      <c r="C53" s="88">
        <v>52</v>
      </c>
      <c r="D53" s="88" t="s">
        <v>189</v>
      </c>
      <c r="G53"/>
      <c r="H53" s="88"/>
      <c r="I53"/>
      <c r="J53"/>
      <c r="L53" s="88"/>
      <c r="P53" s="88"/>
    </row>
    <row r="54" spans="1:16">
      <c r="A54" s="88" t="s">
        <v>0</v>
      </c>
      <c r="B54" s="88">
        <v>282</v>
      </c>
      <c r="C54" s="88">
        <v>53</v>
      </c>
      <c r="D54" s="88" t="s">
        <v>2</v>
      </c>
      <c r="G54"/>
      <c r="H54" s="88"/>
      <c r="I54"/>
      <c r="J54"/>
      <c r="L54" s="88"/>
      <c r="P54" s="88"/>
    </row>
    <row r="55" spans="1:16">
      <c r="A55" s="88" t="s">
        <v>0</v>
      </c>
      <c r="B55" s="88">
        <v>257</v>
      </c>
      <c r="C55" s="88">
        <v>54</v>
      </c>
      <c r="D55" s="88" t="s">
        <v>143</v>
      </c>
      <c r="G55"/>
      <c r="H55" s="88"/>
      <c r="I55"/>
      <c r="J55"/>
      <c r="L55" s="88"/>
      <c r="P55" s="88"/>
    </row>
    <row r="56" spans="1:16">
      <c r="A56" s="88" t="s">
        <v>0</v>
      </c>
      <c r="B56" s="88">
        <v>251</v>
      </c>
      <c r="C56" s="88">
        <v>55</v>
      </c>
      <c r="D56" s="88" t="s">
        <v>160</v>
      </c>
      <c r="G56"/>
      <c r="H56" s="88"/>
      <c r="I56"/>
      <c r="J56"/>
      <c r="L56" s="88"/>
      <c r="P56" s="88"/>
    </row>
    <row r="57" spans="1:16">
      <c r="A57" s="88" t="s">
        <v>0</v>
      </c>
      <c r="B57" s="88">
        <v>297</v>
      </c>
      <c r="C57" s="88">
        <v>56</v>
      </c>
      <c r="D57" s="88" t="s">
        <v>75</v>
      </c>
      <c r="G57"/>
      <c r="H57" s="88"/>
      <c r="I57"/>
      <c r="J57"/>
      <c r="L57" s="88"/>
      <c r="P57" s="88"/>
    </row>
    <row r="58" spans="1:16">
      <c r="A58" s="88" t="s">
        <v>0</v>
      </c>
      <c r="B58" s="88">
        <v>252</v>
      </c>
      <c r="C58" s="88">
        <v>57</v>
      </c>
      <c r="D58" s="88" t="s">
        <v>113</v>
      </c>
      <c r="G58"/>
      <c r="H58" s="88"/>
      <c r="I58"/>
      <c r="J58"/>
      <c r="L58" s="88"/>
      <c r="P58" s="88"/>
    </row>
    <row r="59" spans="1:16">
      <c r="A59" s="88" t="s">
        <v>0</v>
      </c>
      <c r="B59" s="88">
        <v>305</v>
      </c>
      <c r="C59" s="88">
        <v>58</v>
      </c>
      <c r="D59" s="88" t="s">
        <v>179</v>
      </c>
      <c r="G59"/>
      <c r="H59" s="88"/>
      <c r="I59"/>
      <c r="J59"/>
      <c r="L59" s="88"/>
      <c r="P59" s="88"/>
    </row>
    <row r="60" spans="1:16">
      <c r="A60" s="88" t="s">
        <v>0</v>
      </c>
      <c r="B60" s="88">
        <v>344</v>
      </c>
      <c r="C60" s="88">
        <v>59</v>
      </c>
      <c r="D60" s="88" t="s">
        <v>140</v>
      </c>
      <c r="G60"/>
      <c r="H60" s="88"/>
      <c r="I60"/>
      <c r="J60"/>
      <c r="L60" s="88"/>
      <c r="P60" s="88"/>
    </row>
    <row r="61" spans="1:16">
      <c r="A61" s="88" t="s">
        <v>0</v>
      </c>
      <c r="B61" s="88">
        <v>330</v>
      </c>
      <c r="C61" s="88">
        <v>60</v>
      </c>
      <c r="D61" s="88" t="s">
        <v>193</v>
      </c>
      <c r="G61"/>
      <c r="H61" s="88"/>
      <c r="I61"/>
      <c r="J61"/>
      <c r="L61" s="88"/>
      <c r="P61" s="88"/>
    </row>
    <row r="62" spans="1:16">
      <c r="A62" s="88" t="s">
        <v>0</v>
      </c>
      <c r="B62" s="88">
        <v>355</v>
      </c>
      <c r="C62" s="88">
        <v>61</v>
      </c>
      <c r="D62" s="88" t="s">
        <v>154</v>
      </c>
      <c r="G62"/>
      <c r="H62" s="88"/>
      <c r="I62"/>
      <c r="J62"/>
      <c r="L62" s="88"/>
      <c r="P62" s="88"/>
    </row>
    <row r="63" spans="1:16">
      <c r="A63" s="88" t="s">
        <v>0</v>
      </c>
      <c r="B63" s="88">
        <v>276</v>
      </c>
      <c r="C63" s="88">
        <v>62</v>
      </c>
      <c r="D63" s="88" t="s">
        <v>169</v>
      </c>
      <c r="H63" s="88"/>
      <c r="L63" s="88"/>
      <c r="P63" s="88"/>
    </row>
    <row r="64" spans="1:16">
      <c r="A64" s="88" t="s">
        <v>0</v>
      </c>
      <c r="B64" s="88">
        <v>268</v>
      </c>
      <c r="C64" s="88">
        <v>63</v>
      </c>
      <c r="D64" s="88" t="s">
        <v>35</v>
      </c>
      <c r="H64" s="88"/>
      <c r="L64" s="88"/>
      <c r="P64" s="88"/>
    </row>
    <row r="65" spans="1:16">
      <c r="A65" s="88" t="s">
        <v>0</v>
      </c>
      <c r="B65" s="88">
        <v>308</v>
      </c>
      <c r="C65" s="88">
        <v>64</v>
      </c>
      <c r="D65" s="88" t="s">
        <v>142</v>
      </c>
      <c r="H65" s="88"/>
      <c r="L65" s="88"/>
      <c r="P65" s="88"/>
    </row>
    <row r="66" spans="1:16">
      <c r="A66" s="88" t="s">
        <v>0</v>
      </c>
      <c r="B66" s="88">
        <v>266</v>
      </c>
      <c r="C66" s="88">
        <v>65</v>
      </c>
      <c r="D66" s="88" t="s">
        <v>165</v>
      </c>
      <c r="H66" s="88"/>
      <c r="L66" s="88"/>
      <c r="P66" s="88"/>
    </row>
    <row r="67" spans="1:16">
      <c r="A67" s="88" t="s">
        <v>0</v>
      </c>
      <c r="B67" s="88">
        <v>288</v>
      </c>
      <c r="C67" s="88">
        <v>66</v>
      </c>
      <c r="D67" s="88" t="s">
        <v>30</v>
      </c>
      <c r="H67" s="88"/>
      <c r="L67" s="88"/>
      <c r="P67" s="88"/>
    </row>
    <row r="68" spans="1:16">
      <c r="A68" s="88" t="s">
        <v>0</v>
      </c>
      <c r="B68" s="88">
        <v>283</v>
      </c>
      <c r="C68" s="88">
        <v>67</v>
      </c>
      <c r="D68" s="88" t="s">
        <v>172</v>
      </c>
      <c r="H68" s="88"/>
      <c r="L68" s="88"/>
      <c r="P68" s="88"/>
    </row>
    <row r="69" spans="1:16">
      <c r="A69" s="88" t="s">
        <v>0</v>
      </c>
      <c r="B69" s="88">
        <v>274</v>
      </c>
      <c r="C69" s="88">
        <v>68</v>
      </c>
      <c r="D69" s="88" t="s">
        <v>167</v>
      </c>
      <c r="H69" s="88"/>
      <c r="L69" s="88"/>
      <c r="P69" s="88"/>
    </row>
    <row r="70" spans="1:16">
      <c r="A70" s="88" t="s">
        <v>0</v>
      </c>
      <c r="B70" s="88">
        <v>250</v>
      </c>
      <c r="C70" s="88">
        <v>69</v>
      </c>
      <c r="D70" s="88" t="s">
        <v>159</v>
      </c>
      <c r="H70" s="88"/>
      <c r="L70" s="88"/>
      <c r="P70" s="88"/>
    </row>
    <row r="71" spans="1:16">
      <c r="A71" s="88" t="s">
        <v>0</v>
      </c>
      <c r="B71" s="88">
        <v>296</v>
      </c>
      <c r="C71" s="88">
        <v>70</v>
      </c>
      <c r="D71" s="88" t="s">
        <v>38</v>
      </c>
      <c r="H71" s="88"/>
      <c r="L71" s="88"/>
      <c r="P71" s="88"/>
    </row>
    <row r="72" spans="1:16">
      <c r="A72" s="88" t="s">
        <v>236</v>
      </c>
      <c r="B72" s="88">
        <v>138</v>
      </c>
      <c r="C72" s="88">
        <v>71</v>
      </c>
      <c r="D72" s="88" t="s">
        <v>276</v>
      </c>
      <c r="H72" s="88"/>
      <c r="L72" s="88"/>
      <c r="P72" s="88"/>
    </row>
    <row r="73" spans="1:16">
      <c r="A73" s="88" t="s">
        <v>236</v>
      </c>
      <c r="B73" s="88">
        <v>165</v>
      </c>
      <c r="C73" s="88">
        <v>72</v>
      </c>
      <c r="D73" s="88" t="s">
        <v>351</v>
      </c>
      <c r="H73" s="88"/>
      <c r="L73" s="88"/>
      <c r="P73" s="88"/>
    </row>
    <row r="74" spans="1:16">
      <c r="A74" s="88" t="s">
        <v>236</v>
      </c>
      <c r="B74" s="88">
        <v>162</v>
      </c>
      <c r="C74" s="88">
        <v>73</v>
      </c>
      <c r="D74" s="88" t="s">
        <v>290</v>
      </c>
      <c r="H74" s="88"/>
      <c r="L74" s="88"/>
      <c r="P74" s="88"/>
    </row>
    <row r="75" spans="1:16">
      <c r="A75" s="88" t="s">
        <v>236</v>
      </c>
      <c r="B75" s="88">
        <v>171</v>
      </c>
      <c r="C75" s="88">
        <v>74</v>
      </c>
      <c r="D75" s="88" t="s">
        <v>355</v>
      </c>
      <c r="H75" s="88"/>
      <c r="L75" s="88"/>
      <c r="P75" s="88"/>
    </row>
    <row r="76" spans="1:16">
      <c r="A76" s="88" t="s">
        <v>236</v>
      </c>
      <c r="B76" s="88">
        <v>157</v>
      </c>
      <c r="C76" s="88">
        <v>75</v>
      </c>
      <c r="D76" s="88" t="s">
        <v>344</v>
      </c>
      <c r="H76" s="88"/>
      <c r="L76" s="88"/>
      <c r="P76" s="88"/>
    </row>
    <row r="77" spans="1:16">
      <c r="A77" s="88" t="s">
        <v>236</v>
      </c>
      <c r="B77" s="88">
        <v>150</v>
      </c>
      <c r="C77" s="88">
        <v>76</v>
      </c>
      <c r="D77" s="88" t="s">
        <v>340</v>
      </c>
      <c r="H77" s="88"/>
      <c r="L77" s="88"/>
      <c r="P77" s="88"/>
    </row>
    <row r="78" spans="1:16">
      <c r="A78" s="88" t="s">
        <v>236</v>
      </c>
      <c r="B78" s="88">
        <v>180</v>
      </c>
      <c r="C78" s="88">
        <v>77</v>
      </c>
      <c r="D78" s="88" t="s">
        <v>309</v>
      </c>
      <c r="H78" s="88"/>
      <c r="L78" s="88"/>
      <c r="P78" s="88"/>
    </row>
    <row r="79" spans="1:16">
      <c r="A79" s="88" t="s">
        <v>236</v>
      </c>
      <c r="B79" s="88">
        <v>175</v>
      </c>
      <c r="C79" s="88">
        <v>78</v>
      </c>
      <c r="D79" s="88" t="s">
        <v>356</v>
      </c>
      <c r="H79" s="88"/>
      <c r="L79" s="88"/>
      <c r="P79" s="88"/>
    </row>
    <row r="80" spans="1:16">
      <c r="A80" s="88" t="s">
        <v>236</v>
      </c>
      <c r="B80" s="88">
        <v>174</v>
      </c>
      <c r="C80" s="88">
        <v>79</v>
      </c>
      <c r="D80" s="88" t="s">
        <v>317</v>
      </c>
      <c r="H80" s="88"/>
      <c r="L80" s="88"/>
      <c r="P80" s="88"/>
    </row>
    <row r="81" spans="1:16">
      <c r="A81" s="88" t="s">
        <v>236</v>
      </c>
      <c r="B81" s="88">
        <v>166</v>
      </c>
      <c r="C81" s="88">
        <v>80</v>
      </c>
      <c r="D81" s="88" t="s">
        <v>305</v>
      </c>
      <c r="H81" s="88"/>
      <c r="L81" s="88"/>
      <c r="P81" s="88"/>
    </row>
    <row r="82" spans="1:16">
      <c r="A82" s="88" t="s">
        <v>236</v>
      </c>
      <c r="B82" s="88">
        <v>177</v>
      </c>
      <c r="C82" s="88">
        <v>81</v>
      </c>
      <c r="D82" s="88" t="s">
        <v>358</v>
      </c>
      <c r="H82" s="88"/>
      <c r="L82" s="88"/>
      <c r="P82" s="88"/>
    </row>
    <row r="83" spans="1:16">
      <c r="A83" s="88" t="s">
        <v>236</v>
      </c>
      <c r="B83" s="88">
        <v>173</v>
      </c>
      <c r="C83" s="88">
        <v>82</v>
      </c>
      <c r="D83" s="88" t="s">
        <v>351</v>
      </c>
      <c r="H83" s="88"/>
      <c r="L83" s="88"/>
      <c r="P83" s="88"/>
    </row>
    <row r="84" spans="1:16">
      <c r="A84" s="88" t="s">
        <v>236</v>
      </c>
      <c r="B84" s="88">
        <v>178</v>
      </c>
      <c r="C84" s="88">
        <v>83</v>
      </c>
      <c r="D84" s="88" t="s">
        <v>359</v>
      </c>
      <c r="H84" s="88"/>
      <c r="L84" s="88"/>
      <c r="P84" s="88"/>
    </row>
    <row r="85" spans="1:16">
      <c r="A85" s="88" t="s">
        <v>236</v>
      </c>
      <c r="B85" s="88">
        <v>159</v>
      </c>
      <c r="C85" s="88">
        <v>84</v>
      </c>
      <c r="D85" s="88" t="s">
        <v>346</v>
      </c>
      <c r="H85" s="88"/>
      <c r="L85" s="88"/>
      <c r="P85" s="88"/>
    </row>
    <row r="86" spans="1:16">
      <c r="A86" s="88" t="s">
        <v>236</v>
      </c>
      <c r="B86" s="88">
        <v>156</v>
      </c>
      <c r="C86" s="88">
        <v>85</v>
      </c>
      <c r="D86" s="88" t="s">
        <v>343</v>
      </c>
      <c r="H86" s="88"/>
      <c r="L86" s="88"/>
      <c r="P86" s="88"/>
    </row>
    <row r="87" spans="1:16">
      <c r="A87" s="88" t="s">
        <v>236</v>
      </c>
      <c r="B87" s="88">
        <v>163</v>
      </c>
      <c r="C87" s="88">
        <v>86</v>
      </c>
      <c r="D87" s="88" t="s">
        <v>349</v>
      </c>
      <c r="H87" s="88"/>
      <c r="L87" s="88"/>
      <c r="P87" s="88"/>
    </row>
    <row r="88" spans="1:16">
      <c r="A88" s="88" t="s">
        <v>236</v>
      </c>
      <c r="B88" s="88">
        <v>172</v>
      </c>
      <c r="C88" s="88">
        <v>87</v>
      </c>
      <c r="D88" s="88" t="s">
        <v>256</v>
      </c>
      <c r="H88" s="88"/>
      <c r="L88" s="88"/>
      <c r="P88" s="88"/>
    </row>
    <row r="89" spans="1:16">
      <c r="A89" s="88" t="s">
        <v>236</v>
      </c>
      <c r="B89" s="88">
        <v>158</v>
      </c>
      <c r="C89" s="88">
        <v>88</v>
      </c>
      <c r="D89" s="88" t="s">
        <v>345</v>
      </c>
      <c r="H89" s="88"/>
      <c r="L89" s="88"/>
      <c r="P89" s="88"/>
    </row>
    <row r="90" spans="1:16">
      <c r="A90" s="88" t="s">
        <v>236</v>
      </c>
      <c r="B90" s="88">
        <v>170</v>
      </c>
      <c r="C90" s="88">
        <v>89</v>
      </c>
      <c r="D90" s="88" t="s">
        <v>354</v>
      </c>
      <c r="H90" s="88"/>
      <c r="L90" s="88"/>
      <c r="P90" s="88"/>
    </row>
    <row r="91" spans="1:16">
      <c r="A91" s="88" t="s">
        <v>236</v>
      </c>
      <c r="B91" s="88">
        <v>160</v>
      </c>
      <c r="C91" s="88">
        <v>90</v>
      </c>
      <c r="D91" s="88" t="s">
        <v>347</v>
      </c>
      <c r="H91" s="88"/>
      <c r="L91" s="88"/>
      <c r="P91" s="88"/>
    </row>
    <row r="92" spans="1:16">
      <c r="A92" s="88" t="s">
        <v>0</v>
      </c>
      <c r="B92" s="88">
        <v>256</v>
      </c>
      <c r="C92" s="88">
        <v>91</v>
      </c>
      <c r="D92" s="88" t="s">
        <v>83</v>
      </c>
      <c r="H92" s="88"/>
      <c r="L92" s="88"/>
      <c r="P92" s="88"/>
    </row>
    <row r="93" spans="1:16">
      <c r="A93" s="88" t="s">
        <v>0</v>
      </c>
      <c r="B93" s="88">
        <v>311</v>
      </c>
      <c r="C93" s="88">
        <v>92</v>
      </c>
      <c r="D93" s="88" t="s">
        <v>136</v>
      </c>
      <c r="H93" s="88"/>
      <c r="L93" s="88"/>
      <c r="P93" s="88"/>
    </row>
    <row r="94" spans="1:16">
      <c r="A94" s="88" t="s">
        <v>0</v>
      </c>
      <c r="B94" s="88">
        <v>302</v>
      </c>
      <c r="C94" s="88">
        <v>93</v>
      </c>
      <c r="D94" s="88" t="s">
        <v>177</v>
      </c>
      <c r="H94" s="88"/>
      <c r="L94" s="88"/>
      <c r="P94" s="88"/>
    </row>
    <row r="95" spans="1:16">
      <c r="A95" s="88" t="s">
        <v>0</v>
      </c>
      <c r="B95" s="88">
        <v>352</v>
      </c>
      <c r="C95" s="88">
        <v>94</v>
      </c>
      <c r="D95" s="88" t="s">
        <v>3</v>
      </c>
      <c r="H95" s="88"/>
      <c r="L95" s="88"/>
      <c r="P95" s="88"/>
    </row>
    <row r="96" spans="1:16">
      <c r="A96" s="88" t="s">
        <v>0</v>
      </c>
      <c r="B96" s="88">
        <v>359</v>
      </c>
      <c r="C96" s="88">
        <v>95</v>
      </c>
      <c r="D96" s="88" t="s">
        <v>50</v>
      </c>
      <c r="H96" s="88"/>
      <c r="L96" s="88"/>
      <c r="P96" s="88"/>
    </row>
    <row r="97" spans="1:16">
      <c r="A97" s="88" t="s">
        <v>0</v>
      </c>
      <c r="B97" s="88">
        <v>245</v>
      </c>
      <c r="C97" s="88">
        <v>96</v>
      </c>
      <c r="D97" s="88" t="s">
        <v>157</v>
      </c>
      <c r="H97" s="88"/>
      <c r="L97" s="88"/>
      <c r="P97" s="88"/>
    </row>
    <row r="98" spans="1:16">
      <c r="A98" s="88" t="s">
        <v>0</v>
      </c>
      <c r="B98" s="88">
        <v>287</v>
      </c>
      <c r="C98" s="88">
        <v>97</v>
      </c>
      <c r="D98" s="88" t="s">
        <v>174</v>
      </c>
      <c r="H98" s="88"/>
      <c r="L98" s="88"/>
      <c r="P98" s="88"/>
    </row>
    <row r="99" spans="1:16">
      <c r="A99" s="88" t="s">
        <v>0</v>
      </c>
      <c r="B99" s="88">
        <v>353</v>
      </c>
      <c r="C99" s="88">
        <v>98</v>
      </c>
      <c r="D99" s="88" t="s">
        <v>187</v>
      </c>
      <c r="H99" s="88"/>
      <c r="L99" s="88"/>
      <c r="P99" s="88"/>
    </row>
    <row r="100" spans="1:16">
      <c r="A100" s="88" t="s">
        <v>0</v>
      </c>
      <c r="B100" s="88">
        <v>328</v>
      </c>
      <c r="C100" s="88">
        <v>99</v>
      </c>
      <c r="D100" s="88" t="s">
        <v>30</v>
      </c>
      <c r="H100" s="88"/>
      <c r="L100" s="88"/>
      <c r="P100" s="88"/>
    </row>
    <row r="101" spans="1:16">
      <c r="A101" s="88" t="s">
        <v>0</v>
      </c>
      <c r="B101" s="88">
        <v>357</v>
      </c>
      <c r="C101" s="88">
        <v>100</v>
      </c>
      <c r="D101" s="88" t="s">
        <v>62</v>
      </c>
      <c r="H101" s="88"/>
      <c r="L101" s="88"/>
      <c r="P101" s="88"/>
    </row>
    <row r="102" spans="1:16">
      <c r="A102" s="88" t="s">
        <v>0</v>
      </c>
      <c r="B102" s="88">
        <v>351</v>
      </c>
      <c r="C102" s="88">
        <v>101</v>
      </c>
      <c r="D102" s="88" t="s">
        <v>127</v>
      </c>
      <c r="H102" s="88"/>
      <c r="L102" s="88"/>
      <c r="P102" s="88"/>
    </row>
    <row r="103" spans="1:16">
      <c r="A103" s="88" t="s">
        <v>0</v>
      </c>
      <c r="B103" s="88">
        <v>260</v>
      </c>
      <c r="C103" s="88">
        <v>102</v>
      </c>
      <c r="D103" s="88" t="s">
        <v>161</v>
      </c>
      <c r="H103" s="88"/>
      <c r="L103" s="88"/>
      <c r="P103" s="88"/>
    </row>
    <row r="104" spans="1:16">
      <c r="A104" s="88" t="s">
        <v>0</v>
      </c>
      <c r="B104" s="88">
        <v>303</v>
      </c>
      <c r="C104" s="88">
        <v>103</v>
      </c>
      <c r="D104" s="88" t="s">
        <v>178</v>
      </c>
      <c r="H104" s="88"/>
      <c r="L104" s="88"/>
      <c r="P104" s="88"/>
    </row>
    <row r="105" spans="1:16">
      <c r="A105" s="88" t="s">
        <v>0</v>
      </c>
      <c r="B105" s="88">
        <v>300</v>
      </c>
      <c r="C105" s="88">
        <v>104</v>
      </c>
      <c r="D105" s="88" t="s">
        <v>176</v>
      </c>
      <c r="H105" s="88"/>
      <c r="L105" s="88"/>
      <c r="P105" s="88"/>
    </row>
    <row r="106" spans="1:16">
      <c r="A106" s="88" t="s">
        <v>0</v>
      </c>
      <c r="B106" s="88">
        <v>259</v>
      </c>
      <c r="C106" s="88">
        <v>105</v>
      </c>
      <c r="D106" s="88" t="s">
        <v>123</v>
      </c>
      <c r="H106" s="88"/>
      <c r="L106" s="88"/>
      <c r="P106" s="88"/>
    </row>
    <row r="107" spans="1:16">
      <c r="A107" s="88" t="s">
        <v>0</v>
      </c>
      <c r="B107" s="88">
        <v>284</v>
      </c>
      <c r="C107" s="88">
        <v>106</v>
      </c>
      <c r="D107" s="88" t="s">
        <v>173</v>
      </c>
      <c r="H107" s="88"/>
      <c r="L107" s="88"/>
      <c r="P107" s="88"/>
    </row>
    <row r="108" spans="1:16">
      <c r="A108" s="88" t="s">
        <v>0</v>
      </c>
      <c r="B108" s="88">
        <v>295</v>
      </c>
      <c r="C108" s="88">
        <v>107</v>
      </c>
      <c r="D108" s="88" t="s">
        <v>121</v>
      </c>
      <c r="H108" s="88"/>
      <c r="L108" s="88"/>
      <c r="P108" s="88"/>
    </row>
    <row r="109" spans="1:16">
      <c r="A109" s="88" t="s">
        <v>0</v>
      </c>
      <c r="B109" s="88">
        <v>263</v>
      </c>
      <c r="C109" s="88">
        <v>108</v>
      </c>
      <c r="D109" s="88" t="s">
        <v>64</v>
      </c>
      <c r="H109" s="88"/>
      <c r="L109" s="88"/>
      <c r="P109" s="88"/>
    </row>
    <row r="110" spans="1:16">
      <c r="A110" s="88" t="s">
        <v>0</v>
      </c>
      <c r="B110" s="88">
        <v>316</v>
      </c>
      <c r="C110" s="88">
        <v>109</v>
      </c>
      <c r="D110" s="88" t="s">
        <v>183</v>
      </c>
      <c r="H110" s="88"/>
      <c r="L110" s="88"/>
      <c r="P110" s="88"/>
    </row>
    <row r="111" spans="1:16">
      <c r="A111" s="88" t="s">
        <v>0</v>
      </c>
      <c r="B111" s="88">
        <v>350</v>
      </c>
      <c r="C111" s="88">
        <v>110</v>
      </c>
      <c r="D111" s="88" t="s">
        <v>150</v>
      </c>
      <c r="H111" s="88"/>
      <c r="L111" s="88"/>
      <c r="P111" s="88"/>
    </row>
    <row r="112" spans="1:16">
      <c r="A112" s="88" t="s">
        <v>236</v>
      </c>
      <c r="B112" s="88">
        <v>148</v>
      </c>
      <c r="C112" s="88">
        <v>111</v>
      </c>
      <c r="D112" s="88" t="s">
        <v>97</v>
      </c>
      <c r="H112" s="88"/>
      <c r="L112" s="88"/>
      <c r="P112" s="88"/>
    </row>
    <row r="113" spans="1:16">
      <c r="A113" s="88" t="s">
        <v>236</v>
      </c>
      <c r="B113" s="88">
        <v>154</v>
      </c>
      <c r="C113" s="88">
        <v>112</v>
      </c>
      <c r="D113" s="88" t="s">
        <v>243</v>
      </c>
      <c r="H113" s="88"/>
      <c r="L113" s="88"/>
      <c r="P113" s="88"/>
    </row>
    <row r="114" spans="1:16">
      <c r="A114" s="88" t="s">
        <v>236</v>
      </c>
      <c r="B114" s="88">
        <v>168</v>
      </c>
      <c r="C114" s="88">
        <v>113</v>
      </c>
      <c r="D114" s="88" t="s">
        <v>352</v>
      </c>
      <c r="H114" s="88"/>
      <c r="L114" s="88"/>
      <c r="P114" s="88"/>
    </row>
    <row r="115" spans="1:16">
      <c r="A115" s="88" t="s">
        <v>236</v>
      </c>
      <c r="B115" s="88">
        <v>128</v>
      </c>
      <c r="C115" s="88">
        <v>114</v>
      </c>
      <c r="D115" s="88" t="s">
        <v>325</v>
      </c>
      <c r="H115" s="88"/>
      <c r="L115" s="88"/>
      <c r="P115" s="88"/>
    </row>
    <row r="116" spans="1:16">
      <c r="A116" s="88" t="s">
        <v>236</v>
      </c>
      <c r="B116" s="88">
        <v>141</v>
      </c>
      <c r="C116" s="88">
        <v>115</v>
      </c>
      <c r="D116" s="88" t="s">
        <v>335</v>
      </c>
      <c r="H116" s="88"/>
      <c r="L116" s="88"/>
      <c r="P116" s="88"/>
    </row>
    <row r="117" spans="1:16">
      <c r="A117" s="88" t="s">
        <v>236</v>
      </c>
      <c r="B117" s="88">
        <v>137</v>
      </c>
      <c r="C117" s="88">
        <v>116</v>
      </c>
      <c r="D117" s="88" t="s">
        <v>332</v>
      </c>
      <c r="H117" s="88"/>
      <c r="L117" s="88"/>
      <c r="P117" s="88"/>
    </row>
    <row r="118" spans="1:16">
      <c r="A118" s="88" t="s">
        <v>236</v>
      </c>
      <c r="B118" s="88">
        <v>153</v>
      </c>
      <c r="C118" s="88">
        <v>117</v>
      </c>
      <c r="D118" s="88" t="s">
        <v>336</v>
      </c>
      <c r="H118" s="88"/>
      <c r="L118" s="88"/>
      <c r="P118" s="88"/>
    </row>
    <row r="119" spans="1:16">
      <c r="A119" s="88" t="s">
        <v>236</v>
      </c>
      <c r="B119" s="88">
        <v>155</v>
      </c>
      <c r="C119" s="88">
        <v>118</v>
      </c>
      <c r="D119" s="88" t="s">
        <v>342</v>
      </c>
      <c r="H119" s="88"/>
      <c r="L119" s="88"/>
      <c r="P119" s="88"/>
    </row>
    <row r="120" spans="1:16">
      <c r="A120" s="88" t="s">
        <v>236</v>
      </c>
      <c r="B120" s="88">
        <v>164</v>
      </c>
      <c r="C120" s="88">
        <v>119</v>
      </c>
      <c r="D120" s="88" t="s">
        <v>350</v>
      </c>
      <c r="H120" s="88"/>
      <c r="L120" s="88"/>
      <c r="P120" s="88"/>
    </row>
    <row r="121" spans="1:16">
      <c r="A121" s="88" t="s">
        <v>236</v>
      </c>
      <c r="B121" s="88">
        <v>120</v>
      </c>
      <c r="C121" s="88">
        <v>120</v>
      </c>
      <c r="D121" s="88" t="s">
        <v>246</v>
      </c>
      <c r="H121" s="88"/>
      <c r="L121" s="88"/>
      <c r="P121" s="88"/>
    </row>
    <row r="122" spans="1:16">
      <c r="A122" s="88" t="s">
        <v>236</v>
      </c>
      <c r="B122" s="88">
        <v>169</v>
      </c>
      <c r="C122" s="88">
        <v>121</v>
      </c>
      <c r="D122" s="88" t="s">
        <v>353</v>
      </c>
      <c r="H122" s="88"/>
      <c r="L122" s="88"/>
      <c r="P122" s="88"/>
    </row>
    <row r="123" spans="1:16">
      <c r="A123" s="88" t="s">
        <v>236</v>
      </c>
      <c r="B123" s="88">
        <v>114</v>
      </c>
      <c r="C123" s="88">
        <v>122</v>
      </c>
      <c r="D123" s="88" t="s">
        <v>246</v>
      </c>
      <c r="H123" s="88"/>
      <c r="L123" s="88"/>
      <c r="P123" s="88"/>
    </row>
    <row r="124" spans="1:16">
      <c r="A124" s="88" t="s">
        <v>236</v>
      </c>
      <c r="B124" s="88">
        <v>152</v>
      </c>
      <c r="C124" s="88">
        <v>123</v>
      </c>
      <c r="D124" s="88" t="s">
        <v>341</v>
      </c>
      <c r="H124" s="88"/>
      <c r="L124" s="88"/>
      <c r="P124" s="88"/>
    </row>
    <row r="125" spans="1:16">
      <c r="A125" s="88" t="s">
        <v>236</v>
      </c>
      <c r="B125" s="88">
        <v>123</v>
      </c>
      <c r="C125" s="88">
        <v>124</v>
      </c>
      <c r="D125" s="88" t="s">
        <v>172</v>
      </c>
      <c r="H125" s="88"/>
      <c r="L125" s="88"/>
      <c r="P125" s="88"/>
    </row>
    <row r="126" spans="1:16">
      <c r="A126" s="88" t="s">
        <v>236</v>
      </c>
      <c r="B126" s="88">
        <v>147</v>
      </c>
      <c r="C126" s="88">
        <v>125</v>
      </c>
      <c r="D126" s="88" t="s">
        <v>338</v>
      </c>
      <c r="H126" s="88"/>
      <c r="L126" s="88"/>
      <c r="P126" s="88"/>
    </row>
    <row r="127" spans="1:16">
      <c r="A127" s="88" t="s">
        <v>236</v>
      </c>
      <c r="B127" s="88">
        <v>132</v>
      </c>
      <c r="C127" s="88">
        <v>126</v>
      </c>
      <c r="D127" s="88" t="s">
        <v>285</v>
      </c>
      <c r="H127" s="88"/>
      <c r="L127" s="88"/>
      <c r="P127" s="88"/>
    </row>
    <row r="128" spans="1:16">
      <c r="A128" s="88" t="s">
        <v>236</v>
      </c>
      <c r="B128" s="88">
        <v>133</v>
      </c>
      <c r="C128" s="88">
        <v>127</v>
      </c>
      <c r="D128" s="88" t="s">
        <v>329</v>
      </c>
      <c r="H128" s="88"/>
      <c r="L128" s="88"/>
      <c r="P128" s="88"/>
    </row>
    <row r="129" spans="1:16">
      <c r="A129" s="88" t="s">
        <v>236</v>
      </c>
      <c r="B129" s="88">
        <v>125</v>
      </c>
      <c r="C129" s="88">
        <v>128</v>
      </c>
      <c r="D129" s="88" t="s">
        <v>227</v>
      </c>
      <c r="H129" s="88"/>
      <c r="L129" s="88"/>
      <c r="P129" s="88"/>
    </row>
    <row r="130" spans="1:16">
      <c r="A130" s="88" t="s">
        <v>236</v>
      </c>
      <c r="B130" s="88">
        <v>136</v>
      </c>
      <c r="C130" s="88">
        <v>129</v>
      </c>
      <c r="D130" s="88" t="s">
        <v>273</v>
      </c>
      <c r="H130" s="88"/>
      <c r="L130" s="88"/>
      <c r="P130" s="88"/>
    </row>
    <row r="131" spans="1:16">
      <c r="A131" s="88" t="s">
        <v>236</v>
      </c>
      <c r="B131" s="88">
        <v>151</v>
      </c>
      <c r="C131" s="88">
        <v>130</v>
      </c>
      <c r="D131" s="88" t="s">
        <v>244</v>
      </c>
      <c r="H131" s="88"/>
      <c r="L131" s="88"/>
      <c r="P131" s="88"/>
    </row>
    <row r="132" spans="1:16">
      <c r="A132" s="88" t="s">
        <v>0</v>
      </c>
      <c r="B132" s="88">
        <v>234</v>
      </c>
      <c r="C132" s="88">
        <v>131</v>
      </c>
      <c r="D132" s="88" t="s">
        <v>91</v>
      </c>
      <c r="H132" s="88"/>
      <c r="L132" s="88"/>
      <c r="P132" s="88"/>
    </row>
    <row r="133" spans="1:16">
      <c r="A133" s="88" t="s">
        <v>0</v>
      </c>
      <c r="B133" s="88">
        <v>278</v>
      </c>
      <c r="C133" s="88">
        <v>132</v>
      </c>
      <c r="D133" s="88" t="s">
        <v>171</v>
      </c>
      <c r="H133" s="88"/>
      <c r="L133" s="88"/>
      <c r="P133" s="88"/>
    </row>
    <row r="134" spans="1:16">
      <c r="A134" s="88" t="s">
        <v>0</v>
      </c>
      <c r="B134" s="88">
        <v>248</v>
      </c>
      <c r="C134" s="88">
        <v>133</v>
      </c>
      <c r="D134" s="88" t="s">
        <v>69</v>
      </c>
      <c r="H134" s="88"/>
      <c r="L134" s="88"/>
      <c r="P134" s="88"/>
    </row>
    <row r="135" spans="1:16">
      <c r="A135" s="88" t="s">
        <v>0</v>
      </c>
      <c r="B135" s="88">
        <v>348</v>
      </c>
      <c r="C135" s="88">
        <v>134</v>
      </c>
      <c r="D135" s="88" t="s">
        <v>199</v>
      </c>
      <c r="H135" s="88"/>
      <c r="L135" s="88"/>
      <c r="P135" s="88"/>
    </row>
    <row r="136" spans="1:16">
      <c r="A136" s="88" t="s">
        <v>0</v>
      </c>
      <c r="B136" s="88">
        <v>262</v>
      </c>
      <c r="C136" s="88">
        <v>135</v>
      </c>
      <c r="D136" s="88" t="s">
        <v>163</v>
      </c>
      <c r="H136" s="88"/>
      <c r="L136" s="88"/>
      <c r="P136" s="88"/>
    </row>
    <row r="137" spans="1:16">
      <c r="A137" s="88" t="s">
        <v>0</v>
      </c>
      <c r="B137" s="88">
        <v>238</v>
      </c>
      <c r="C137" s="88">
        <v>136</v>
      </c>
      <c r="D137" s="88" t="s">
        <v>50</v>
      </c>
      <c r="H137" s="88"/>
      <c r="L137" s="88"/>
      <c r="P137" s="88"/>
    </row>
    <row r="138" spans="1:16">
      <c r="A138" s="88" t="s">
        <v>0</v>
      </c>
      <c r="B138" s="88">
        <v>317</v>
      </c>
      <c r="C138" s="88">
        <v>137</v>
      </c>
      <c r="D138" s="88" t="s">
        <v>184</v>
      </c>
      <c r="H138" s="88"/>
      <c r="L138" s="88"/>
      <c r="P138" s="88"/>
    </row>
    <row r="139" spans="1:16">
      <c r="A139" s="88" t="s">
        <v>0</v>
      </c>
      <c r="B139" s="88">
        <v>294</v>
      </c>
      <c r="C139" s="88">
        <v>138</v>
      </c>
      <c r="D139" s="88" t="s">
        <v>102</v>
      </c>
      <c r="H139" s="88"/>
      <c r="L139" s="88"/>
      <c r="P139" s="88"/>
    </row>
    <row r="140" spans="1:16">
      <c r="A140" s="88" t="s">
        <v>0</v>
      </c>
      <c r="B140" s="88">
        <v>279</v>
      </c>
      <c r="C140" s="88">
        <v>139</v>
      </c>
      <c r="D140" s="88" t="s">
        <v>68</v>
      </c>
      <c r="H140" s="88"/>
      <c r="L140" s="88"/>
      <c r="P140" s="88"/>
    </row>
    <row r="141" spans="1:16">
      <c r="A141" s="88" t="s">
        <v>0</v>
      </c>
      <c r="B141" s="88">
        <v>281</v>
      </c>
      <c r="C141" s="88">
        <v>140</v>
      </c>
      <c r="D141" s="88" t="s">
        <v>43</v>
      </c>
      <c r="H141" s="88"/>
      <c r="L141" s="88"/>
      <c r="P141" s="88"/>
    </row>
    <row r="142" spans="1:16">
      <c r="A142" s="88" t="s">
        <v>0</v>
      </c>
      <c r="B142" s="88">
        <v>236</v>
      </c>
      <c r="C142" s="88">
        <v>141</v>
      </c>
      <c r="D142" s="88" t="s">
        <v>156</v>
      </c>
      <c r="H142" s="88"/>
      <c r="L142" s="88"/>
      <c r="P142" s="88"/>
    </row>
    <row r="143" spans="1:16">
      <c r="A143" s="88" t="s">
        <v>0</v>
      </c>
      <c r="B143" s="88">
        <v>230</v>
      </c>
      <c r="C143" s="88">
        <v>142</v>
      </c>
      <c r="D143" s="88" t="s">
        <v>154</v>
      </c>
      <c r="H143" s="88"/>
      <c r="L143" s="88"/>
      <c r="P143" s="88"/>
    </row>
    <row r="144" spans="1:16">
      <c r="A144" s="88" t="s">
        <v>0</v>
      </c>
      <c r="B144" s="88">
        <v>299</v>
      </c>
      <c r="C144" s="88">
        <v>143</v>
      </c>
      <c r="D144" s="88" t="s">
        <v>54</v>
      </c>
      <c r="H144" s="88"/>
      <c r="L144" s="88"/>
      <c r="P144" s="88"/>
    </row>
    <row r="145" spans="1:16">
      <c r="A145" s="88" t="s">
        <v>0</v>
      </c>
      <c r="B145" s="88">
        <v>232</v>
      </c>
      <c r="C145" s="88">
        <v>144</v>
      </c>
      <c r="D145" s="88" t="s">
        <v>27</v>
      </c>
      <c r="H145" s="88"/>
      <c r="L145" s="88"/>
      <c r="P145" s="88"/>
    </row>
    <row r="146" spans="1:16">
      <c r="A146" s="88" t="s">
        <v>0</v>
      </c>
      <c r="B146" s="88">
        <v>349</v>
      </c>
      <c r="C146" s="88">
        <v>145</v>
      </c>
      <c r="D146" s="88" t="s">
        <v>161</v>
      </c>
      <c r="H146" s="88"/>
      <c r="L146" s="88"/>
      <c r="P146" s="88"/>
    </row>
    <row r="147" spans="1:16">
      <c r="A147" s="88" t="s">
        <v>0</v>
      </c>
      <c r="B147" s="88">
        <v>231</v>
      </c>
      <c r="C147" s="88">
        <v>146</v>
      </c>
      <c r="D147" s="88" t="s">
        <v>155</v>
      </c>
      <c r="H147" s="88"/>
      <c r="L147" s="88"/>
      <c r="P147" s="88"/>
    </row>
    <row r="148" spans="1:16">
      <c r="A148" s="88" t="s">
        <v>0</v>
      </c>
      <c r="B148" s="88">
        <v>277</v>
      </c>
      <c r="C148" s="88">
        <v>147</v>
      </c>
      <c r="D148" s="88" t="s">
        <v>170</v>
      </c>
      <c r="H148" s="88"/>
      <c r="L148" s="88"/>
      <c r="P148" s="88"/>
    </row>
    <row r="149" spans="1:16">
      <c r="A149" s="88" t="s">
        <v>0</v>
      </c>
      <c r="B149" s="88">
        <v>307</v>
      </c>
      <c r="C149" s="88">
        <v>148</v>
      </c>
      <c r="D149" s="88" t="s">
        <v>19</v>
      </c>
      <c r="H149" s="88"/>
      <c r="L149" s="88"/>
      <c r="P149" s="88"/>
    </row>
    <row r="150" spans="1:16">
      <c r="A150" s="88" t="s">
        <v>0</v>
      </c>
      <c r="B150" s="88">
        <v>264</v>
      </c>
      <c r="C150" s="88">
        <v>149</v>
      </c>
      <c r="D150" s="88" t="s">
        <v>116</v>
      </c>
      <c r="H150" s="88"/>
      <c r="L150" s="88"/>
      <c r="P150" s="88"/>
    </row>
    <row r="151" spans="1:16">
      <c r="A151" s="88" t="s">
        <v>0</v>
      </c>
      <c r="B151" s="88">
        <v>347</v>
      </c>
      <c r="C151" s="88">
        <v>150</v>
      </c>
      <c r="D151" s="88" t="s">
        <v>198</v>
      </c>
      <c r="H151" s="88"/>
      <c r="L151" s="88"/>
      <c r="P151" s="88"/>
    </row>
    <row r="152" spans="1:16">
      <c r="A152" s="88" t="s">
        <v>236</v>
      </c>
      <c r="B152" s="88">
        <v>130</v>
      </c>
      <c r="C152" s="88">
        <v>151</v>
      </c>
      <c r="D152" s="88" t="s">
        <v>327</v>
      </c>
      <c r="H152" s="88"/>
      <c r="L152" s="88"/>
      <c r="P152" s="88"/>
    </row>
    <row r="153" spans="1:16">
      <c r="A153" s="88" t="s">
        <v>236</v>
      </c>
      <c r="B153" s="88">
        <v>167</v>
      </c>
      <c r="C153" s="88">
        <v>152</v>
      </c>
      <c r="D153" s="88" t="s">
        <v>247</v>
      </c>
      <c r="H153" s="88"/>
      <c r="L153" s="88"/>
      <c r="P153" s="88"/>
    </row>
    <row r="154" spans="1:16">
      <c r="A154" s="88" t="s">
        <v>236</v>
      </c>
      <c r="B154" s="88">
        <v>139</v>
      </c>
      <c r="C154" s="88">
        <v>153</v>
      </c>
      <c r="D154" s="88" t="s">
        <v>333</v>
      </c>
      <c r="H154" s="88"/>
      <c r="L154" s="88"/>
      <c r="P154" s="88"/>
    </row>
    <row r="155" spans="1:16">
      <c r="A155" s="88" t="s">
        <v>236</v>
      </c>
      <c r="B155" s="88">
        <v>146</v>
      </c>
      <c r="C155" s="88">
        <v>154</v>
      </c>
      <c r="D155" s="88" t="s">
        <v>280</v>
      </c>
      <c r="H155" s="88"/>
      <c r="L155" s="88"/>
      <c r="P155" s="88"/>
    </row>
    <row r="156" spans="1:16">
      <c r="A156" s="88" t="s">
        <v>236</v>
      </c>
      <c r="B156" s="88">
        <v>144</v>
      </c>
      <c r="C156" s="88">
        <v>155</v>
      </c>
      <c r="D156" s="88" t="s">
        <v>337</v>
      </c>
      <c r="H156" s="88"/>
      <c r="L156" s="88"/>
      <c r="P156" s="88"/>
    </row>
    <row r="157" spans="1:16">
      <c r="A157" s="88" t="s">
        <v>236</v>
      </c>
      <c r="B157" s="88">
        <v>143</v>
      </c>
      <c r="C157" s="88">
        <v>156</v>
      </c>
      <c r="D157" s="88" t="s">
        <v>336</v>
      </c>
      <c r="H157" s="88"/>
      <c r="L157" s="88"/>
      <c r="P157" s="88"/>
    </row>
    <row r="158" spans="1:16">
      <c r="A158" s="88" t="s">
        <v>236</v>
      </c>
      <c r="B158" s="88">
        <v>145</v>
      </c>
      <c r="C158" s="88">
        <v>157</v>
      </c>
      <c r="D158" s="88" t="s">
        <v>261</v>
      </c>
      <c r="H158" s="88"/>
      <c r="L158" s="88"/>
      <c r="P158" s="88"/>
    </row>
    <row r="159" spans="1:16">
      <c r="A159" s="88" t="s">
        <v>236</v>
      </c>
      <c r="B159" s="88">
        <v>116</v>
      </c>
      <c r="C159" s="88">
        <v>158</v>
      </c>
      <c r="D159" s="88" t="s">
        <v>309</v>
      </c>
      <c r="H159" s="88"/>
      <c r="L159" s="88"/>
      <c r="P159" s="88"/>
    </row>
    <row r="160" spans="1:16">
      <c r="A160" s="88" t="s">
        <v>236</v>
      </c>
      <c r="B160" s="88">
        <v>176</v>
      </c>
      <c r="C160" s="88">
        <v>159</v>
      </c>
      <c r="D160" s="88" t="s">
        <v>357</v>
      </c>
      <c r="H160" s="88"/>
      <c r="L160" s="88"/>
      <c r="P160" s="88"/>
    </row>
    <row r="161" spans="1:16">
      <c r="A161" s="88" t="s">
        <v>236</v>
      </c>
      <c r="B161" s="88">
        <v>149</v>
      </c>
      <c r="C161" s="88">
        <v>160</v>
      </c>
      <c r="D161" s="88" t="s">
        <v>339</v>
      </c>
      <c r="H161" s="88"/>
      <c r="L161" s="88"/>
      <c r="P161" s="88"/>
    </row>
    <row r="162" spans="1:16">
      <c r="A162" s="88" t="s">
        <v>236</v>
      </c>
      <c r="B162" s="88">
        <v>135</v>
      </c>
      <c r="C162" s="88">
        <v>161</v>
      </c>
      <c r="D162" s="88" t="s">
        <v>331</v>
      </c>
      <c r="H162" s="88"/>
      <c r="L162" s="88"/>
      <c r="P162" s="88"/>
    </row>
    <row r="163" spans="1:16">
      <c r="A163" s="88" t="s">
        <v>236</v>
      </c>
      <c r="B163" s="88">
        <v>122</v>
      </c>
      <c r="C163" s="88">
        <v>162</v>
      </c>
      <c r="D163" s="88" t="s">
        <v>308</v>
      </c>
      <c r="H163" s="88"/>
      <c r="L163" s="88"/>
      <c r="P163" s="88"/>
    </row>
    <row r="164" spans="1:16">
      <c r="A164" s="88" t="s">
        <v>236</v>
      </c>
      <c r="B164" s="88">
        <v>126</v>
      </c>
      <c r="C164" s="88">
        <v>163</v>
      </c>
      <c r="D164" s="88" t="s">
        <v>32</v>
      </c>
      <c r="H164" s="88"/>
      <c r="L164" s="88"/>
      <c r="P164" s="88"/>
    </row>
    <row r="165" spans="1:16">
      <c r="A165" s="88" t="s">
        <v>236</v>
      </c>
      <c r="B165" s="88">
        <v>107</v>
      </c>
      <c r="C165" s="88">
        <v>164</v>
      </c>
      <c r="D165" s="88" t="s">
        <v>191</v>
      </c>
      <c r="H165" s="88"/>
      <c r="L165" s="88"/>
      <c r="P165" s="88"/>
    </row>
    <row r="166" spans="1:16">
      <c r="A166" s="88" t="s">
        <v>236</v>
      </c>
      <c r="B166" s="88">
        <v>179</v>
      </c>
      <c r="C166" s="88">
        <v>165</v>
      </c>
      <c r="D166" s="88" t="s">
        <v>360</v>
      </c>
      <c r="H166" s="88"/>
      <c r="L166" s="88"/>
      <c r="P166" s="88"/>
    </row>
    <row r="167" spans="1:16">
      <c r="A167" s="88" t="s">
        <v>236</v>
      </c>
      <c r="B167" s="88">
        <v>124</v>
      </c>
      <c r="C167" s="88">
        <v>166</v>
      </c>
      <c r="D167" s="88" t="s">
        <v>266</v>
      </c>
      <c r="H167" s="88"/>
      <c r="L167" s="88"/>
      <c r="P167" s="88"/>
    </row>
    <row r="168" spans="1:16">
      <c r="A168" s="88" t="s">
        <v>236</v>
      </c>
      <c r="B168" s="88">
        <v>119</v>
      </c>
      <c r="C168" s="88">
        <v>167</v>
      </c>
      <c r="D168" s="88" t="s">
        <v>323</v>
      </c>
      <c r="H168" s="88"/>
      <c r="L168" s="88"/>
      <c r="P168" s="88"/>
    </row>
    <row r="169" spans="1:16">
      <c r="A169" s="88" t="s">
        <v>236</v>
      </c>
      <c r="B169" s="88">
        <v>117</v>
      </c>
      <c r="C169" s="88">
        <v>168</v>
      </c>
      <c r="D169" s="88" t="s">
        <v>321</v>
      </c>
      <c r="H169" s="88"/>
      <c r="L169" s="88"/>
      <c r="P169" s="88"/>
    </row>
    <row r="170" spans="1:16">
      <c r="A170" s="88" t="s">
        <v>236</v>
      </c>
      <c r="B170" s="88">
        <v>105</v>
      </c>
      <c r="C170" s="88">
        <v>169</v>
      </c>
      <c r="D170" s="88" t="s">
        <v>252</v>
      </c>
      <c r="H170" s="88"/>
      <c r="L170" s="88"/>
      <c r="P170" s="88"/>
    </row>
    <row r="171" spans="1:16">
      <c r="A171" s="88" t="s">
        <v>236</v>
      </c>
      <c r="B171" s="88">
        <v>99</v>
      </c>
      <c r="C171" s="88">
        <v>170</v>
      </c>
      <c r="D171" s="88" t="s">
        <v>312</v>
      </c>
      <c r="H171" s="88"/>
      <c r="L171" s="88"/>
      <c r="P171" s="88"/>
    </row>
    <row r="172" spans="1:16">
      <c r="A172" s="88" t="s">
        <v>0</v>
      </c>
      <c r="B172" s="88">
        <v>280</v>
      </c>
      <c r="C172" s="88">
        <v>171</v>
      </c>
      <c r="D172" s="88" t="s">
        <v>114</v>
      </c>
      <c r="H172" s="88"/>
      <c r="L172" s="88"/>
      <c r="P172" s="88"/>
    </row>
    <row r="173" spans="1:16">
      <c r="A173" s="88" t="s">
        <v>0</v>
      </c>
      <c r="B173" s="88">
        <v>292</v>
      </c>
      <c r="C173" s="88">
        <v>172</v>
      </c>
      <c r="D173" s="88" t="s">
        <v>159</v>
      </c>
      <c r="H173" s="88"/>
      <c r="L173" s="88"/>
      <c r="P173" s="88"/>
    </row>
    <row r="174" spans="1:16">
      <c r="A174" s="88" t="s">
        <v>0</v>
      </c>
      <c r="B174" s="88">
        <v>258</v>
      </c>
      <c r="C174" s="88">
        <v>173</v>
      </c>
      <c r="D174" s="88" t="s">
        <v>135</v>
      </c>
      <c r="H174" s="88"/>
      <c r="L174" s="88"/>
      <c r="P174" s="88"/>
    </row>
    <row r="175" spans="1:16">
      <c r="A175" s="88" t="s">
        <v>0</v>
      </c>
      <c r="B175" s="88">
        <v>356</v>
      </c>
      <c r="C175" s="88">
        <v>174</v>
      </c>
      <c r="D175" s="88" t="s">
        <v>39</v>
      </c>
      <c r="H175" s="88"/>
      <c r="L175" s="88"/>
      <c r="P175" s="88"/>
    </row>
    <row r="176" spans="1:16">
      <c r="A176" s="88" t="s">
        <v>0</v>
      </c>
      <c r="B176" s="88">
        <v>354</v>
      </c>
      <c r="C176" s="88">
        <v>175</v>
      </c>
      <c r="D176" s="88" t="s">
        <v>43</v>
      </c>
      <c r="H176" s="88"/>
      <c r="L176" s="88"/>
      <c r="P176" s="88"/>
    </row>
    <row r="177" spans="1:16">
      <c r="A177" s="88" t="s">
        <v>0</v>
      </c>
      <c r="B177" s="88">
        <v>249</v>
      </c>
      <c r="C177" s="88">
        <v>176</v>
      </c>
      <c r="D177" s="88" t="s">
        <v>67</v>
      </c>
      <c r="H177" s="88"/>
      <c r="L177" s="88"/>
      <c r="P177" s="88"/>
    </row>
    <row r="178" spans="1:16">
      <c r="A178" s="88" t="s">
        <v>0</v>
      </c>
      <c r="B178" s="88">
        <v>254</v>
      </c>
      <c r="C178" s="88">
        <v>177</v>
      </c>
      <c r="D178" s="88" t="s">
        <v>16</v>
      </c>
      <c r="H178" s="88"/>
      <c r="L178" s="88"/>
      <c r="P178" s="88"/>
    </row>
    <row r="179" spans="1:16">
      <c r="A179" s="88" t="s">
        <v>0</v>
      </c>
      <c r="B179" s="88">
        <v>221</v>
      </c>
      <c r="C179" s="88">
        <v>178</v>
      </c>
      <c r="D179" s="88" t="s">
        <v>24</v>
      </c>
      <c r="H179" s="88"/>
      <c r="L179" s="88"/>
      <c r="P179" s="88"/>
    </row>
    <row r="180" spans="1:16">
      <c r="A180" s="88" t="s">
        <v>0</v>
      </c>
      <c r="B180" s="88">
        <v>255</v>
      </c>
      <c r="C180" s="88">
        <v>179</v>
      </c>
      <c r="D180" s="88" t="s">
        <v>17</v>
      </c>
      <c r="H180" s="88"/>
      <c r="L180" s="88"/>
      <c r="P180" s="88"/>
    </row>
    <row r="181" spans="1:16">
      <c r="A181" s="88" t="s">
        <v>0</v>
      </c>
      <c r="B181" s="88">
        <v>269</v>
      </c>
      <c r="C181" s="88">
        <v>180</v>
      </c>
      <c r="D181" s="88" t="s">
        <v>3</v>
      </c>
      <c r="H181" s="88"/>
      <c r="L181" s="88"/>
      <c r="P181" s="88"/>
    </row>
    <row r="182" spans="1:16">
      <c r="A182" s="88" t="s">
        <v>0</v>
      </c>
      <c r="B182" s="88">
        <v>220</v>
      </c>
      <c r="C182" s="88">
        <v>181</v>
      </c>
      <c r="D182" s="88" t="s">
        <v>3</v>
      </c>
      <c r="H182" s="88"/>
      <c r="L182" s="88"/>
      <c r="P182" s="88"/>
    </row>
    <row r="183" spans="1:16">
      <c r="A183" s="88" t="s">
        <v>0</v>
      </c>
      <c r="B183" s="88">
        <v>261</v>
      </c>
      <c r="C183" s="88">
        <v>182</v>
      </c>
      <c r="D183" s="88" t="s">
        <v>162</v>
      </c>
      <c r="H183" s="88"/>
      <c r="L183" s="88"/>
      <c r="P183" s="88"/>
    </row>
    <row r="184" spans="1:16">
      <c r="A184" s="88" t="s">
        <v>0</v>
      </c>
      <c r="B184" s="88">
        <v>267</v>
      </c>
      <c r="C184" s="88">
        <v>183</v>
      </c>
      <c r="D184" s="88" t="s">
        <v>7</v>
      </c>
      <c r="H184" s="88"/>
      <c r="L184" s="88"/>
      <c r="P184" s="88"/>
    </row>
    <row r="185" spans="1:16">
      <c r="A185" s="88" t="s">
        <v>0</v>
      </c>
      <c r="B185" s="88">
        <v>201</v>
      </c>
      <c r="C185" s="88">
        <v>184</v>
      </c>
      <c r="D185" s="88" t="s">
        <v>60</v>
      </c>
      <c r="H185" s="88"/>
      <c r="L185" s="88"/>
      <c r="P185" s="88"/>
    </row>
    <row r="186" spans="1:16">
      <c r="A186" s="88" t="s">
        <v>0</v>
      </c>
      <c r="B186" s="88">
        <v>243</v>
      </c>
      <c r="C186" s="88">
        <v>185</v>
      </c>
      <c r="D186" s="88" t="s">
        <v>17</v>
      </c>
      <c r="H186" s="88"/>
      <c r="L186" s="88"/>
      <c r="P186" s="88"/>
    </row>
    <row r="187" spans="1:16">
      <c r="A187" s="88" t="s">
        <v>0</v>
      </c>
      <c r="B187" s="88">
        <v>226</v>
      </c>
      <c r="C187" s="88">
        <v>186</v>
      </c>
      <c r="D187" s="88" t="s">
        <v>152</v>
      </c>
      <c r="H187" s="88"/>
      <c r="L187" s="88"/>
      <c r="P187" s="88"/>
    </row>
    <row r="188" spans="1:16">
      <c r="A188" s="88" t="s">
        <v>0</v>
      </c>
      <c r="B188" s="88">
        <v>312</v>
      </c>
      <c r="C188" s="88">
        <v>187</v>
      </c>
      <c r="D188" s="88" t="s">
        <v>182</v>
      </c>
      <c r="H188" s="88"/>
      <c r="L188" s="88"/>
      <c r="P188" s="88"/>
    </row>
    <row r="189" spans="1:16">
      <c r="A189" s="88" t="s">
        <v>0</v>
      </c>
      <c r="B189" s="88">
        <v>275</v>
      </c>
      <c r="C189" s="88">
        <v>188</v>
      </c>
      <c r="D189" s="88" t="s">
        <v>168</v>
      </c>
      <c r="H189" s="88"/>
      <c r="L189" s="88"/>
      <c r="P189" s="88"/>
    </row>
    <row r="190" spans="1:16">
      <c r="A190" s="88" t="s">
        <v>0</v>
      </c>
      <c r="B190" s="88">
        <v>286</v>
      </c>
      <c r="C190" s="88">
        <v>189</v>
      </c>
      <c r="D190" s="88" t="s">
        <v>24</v>
      </c>
      <c r="H190" s="88"/>
      <c r="L190" s="88"/>
      <c r="P190" s="88"/>
    </row>
    <row r="191" spans="1:16">
      <c r="A191" s="88" t="s">
        <v>0</v>
      </c>
      <c r="B191" s="88">
        <v>217</v>
      </c>
      <c r="C191" s="88">
        <v>190</v>
      </c>
      <c r="D191" s="88" t="s">
        <v>9</v>
      </c>
      <c r="H191" s="88"/>
      <c r="L191" s="88"/>
      <c r="P191" s="88"/>
    </row>
    <row r="192" spans="1:16">
      <c r="A192" s="88" t="s">
        <v>236</v>
      </c>
      <c r="B192" s="88">
        <v>93</v>
      </c>
      <c r="C192" s="88">
        <v>191</v>
      </c>
      <c r="D192" s="88" t="s">
        <v>308</v>
      </c>
      <c r="H192" s="88"/>
      <c r="L192" s="88"/>
      <c r="P192" s="88"/>
    </row>
    <row r="193" spans="1:16">
      <c r="A193" s="88" t="s">
        <v>236</v>
      </c>
      <c r="B193" s="88">
        <v>127</v>
      </c>
      <c r="C193" s="88">
        <v>192</v>
      </c>
      <c r="D193" s="88" t="s">
        <v>324</v>
      </c>
      <c r="H193" s="88"/>
      <c r="L193" s="88"/>
      <c r="P193" s="88"/>
    </row>
    <row r="194" spans="1:16">
      <c r="A194" s="88" t="s">
        <v>236</v>
      </c>
      <c r="B194" s="88">
        <v>98</v>
      </c>
      <c r="C194" s="88">
        <v>193</v>
      </c>
      <c r="D194" s="88" t="s">
        <v>304</v>
      </c>
      <c r="H194" s="88"/>
      <c r="L194" s="88"/>
      <c r="P194" s="88"/>
    </row>
    <row r="195" spans="1:16">
      <c r="A195" s="88" t="s">
        <v>236</v>
      </c>
      <c r="B195" s="88">
        <v>131</v>
      </c>
      <c r="C195" s="88">
        <v>194</v>
      </c>
      <c r="D195" s="88" t="s">
        <v>328</v>
      </c>
      <c r="H195" s="88"/>
      <c r="L195" s="88"/>
      <c r="P195" s="88"/>
    </row>
    <row r="196" spans="1:16">
      <c r="A196" s="88" t="s">
        <v>236</v>
      </c>
      <c r="B196" s="88">
        <v>103</v>
      </c>
      <c r="C196" s="88">
        <v>195</v>
      </c>
      <c r="D196" s="88" t="s">
        <v>315</v>
      </c>
      <c r="H196" s="88"/>
      <c r="L196" s="88"/>
      <c r="P196" s="88"/>
    </row>
    <row r="197" spans="1:16">
      <c r="A197" s="88" t="s">
        <v>236</v>
      </c>
      <c r="B197" s="88">
        <v>121</v>
      </c>
      <c r="C197" s="88">
        <v>196</v>
      </c>
      <c r="D197" s="88" t="s">
        <v>320</v>
      </c>
      <c r="H197" s="88"/>
      <c r="L197" s="88"/>
      <c r="P197" s="88"/>
    </row>
    <row r="198" spans="1:16">
      <c r="A198" s="88" t="s">
        <v>236</v>
      </c>
      <c r="B198" s="88">
        <v>115</v>
      </c>
      <c r="C198" s="88">
        <v>197</v>
      </c>
      <c r="D198" s="88" t="s">
        <v>305</v>
      </c>
      <c r="H198" s="88"/>
      <c r="L198" s="88"/>
      <c r="P198" s="88"/>
    </row>
    <row r="199" spans="1:16">
      <c r="A199" s="88" t="s">
        <v>236</v>
      </c>
      <c r="B199" s="88">
        <v>129</v>
      </c>
      <c r="C199" s="88">
        <v>198</v>
      </c>
      <c r="D199" s="88" t="s">
        <v>326</v>
      </c>
      <c r="H199" s="88"/>
      <c r="L199" s="88"/>
      <c r="P199" s="88"/>
    </row>
    <row r="200" spans="1:16">
      <c r="A200" s="88" t="s">
        <v>236</v>
      </c>
      <c r="B200" s="88">
        <v>97</v>
      </c>
      <c r="C200" s="88">
        <v>199</v>
      </c>
      <c r="D200" s="88" t="s">
        <v>311</v>
      </c>
      <c r="H200" s="88"/>
      <c r="L200" s="88"/>
      <c r="P200" s="88"/>
    </row>
    <row r="201" spans="1:16">
      <c r="A201" s="88" t="s">
        <v>236</v>
      </c>
      <c r="B201" s="88">
        <v>109</v>
      </c>
      <c r="C201" s="88">
        <v>200</v>
      </c>
      <c r="D201" s="88" t="s">
        <v>317</v>
      </c>
      <c r="H201" s="88"/>
      <c r="L201" s="88"/>
      <c r="P201" s="88"/>
    </row>
    <row r="202" spans="1:16">
      <c r="A202" s="88" t="s">
        <v>236</v>
      </c>
      <c r="B202" s="88">
        <v>118</v>
      </c>
      <c r="C202" s="88">
        <v>201</v>
      </c>
      <c r="D202" s="88" t="s">
        <v>322</v>
      </c>
      <c r="H202" s="88"/>
      <c r="L202" s="88"/>
      <c r="P202" s="88"/>
    </row>
    <row r="203" spans="1:16">
      <c r="A203" s="88" t="s">
        <v>236</v>
      </c>
      <c r="B203" s="88">
        <v>134</v>
      </c>
      <c r="C203" s="88">
        <v>202</v>
      </c>
      <c r="D203" s="88" t="s">
        <v>330</v>
      </c>
      <c r="H203" s="88"/>
      <c r="L203" s="88"/>
      <c r="P203" s="88"/>
    </row>
    <row r="204" spans="1:16">
      <c r="A204" s="88" t="s">
        <v>236</v>
      </c>
      <c r="B204" s="88">
        <v>76</v>
      </c>
      <c r="C204" s="88">
        <v>203</v>
      </c>
      <c r="D204" s="88" t="s">
        <v>296</v>
      </c>
      <c r="H204" s="88"/>
      <c r="L204" s="88"/>
      <c r="P204" s="88"/>
    </row>
    <row r="205" spans="1:16">
      <c r="A205" s="88" t="s">
        <v>236</v>
      </c>
      <c r="B205" s="88">
        <v>82</v>
      </c>
      <c r="C205" s="88">
        <v>204</v>
      </c>
      <c r="D205" s="88" t="s">
        <v>269</v>
      </c>
      <c r="H205" s="88"/>
      <c r="L205" s="88"/>
      <c r="P205" s="88"/>
    </row>
    <row r="206" spans="1:16">
      <c r="A206" s="88" t="s">
        <v>236</v>
      </c>
      <c r="B206" s="88">
        <v>79</v>
      </c>
      <c r="C206" s="88">
        <v>205</v>
      </c>
      <c r="D206" s="88" t="s">
        <v>299</v>
      </c>
      <c r="H206" s="88"/>
      <c r="L206" s="88"/>
      <c r="P206" s="88"/>
    </row>
    <row r="207" spans="1:16">
      <c r="A207" s="88" t="s">
        <v>236</v>
      </c>
      <c r="B207" s="88">
        <v>94</v>
      </c>
      <c r="C207" s="88">
        <v>206</v>
      </c>
      <c r="D207" s="88" t="s">
        <v>244</v>
      </c>
      <c r="H207" s="88"/>
      <c r="L207" s="88"/>
      <c r="P207" s="88"/>
    </row>
    <row r="208" spans="1:16">
      <c r="A208" s="88" t="s">
        <v>236</v>
      </c>
      <c r="B208" s="88">
        <v>96</v>
      </c>
      <c r="C208" s="88">
        <v>207</v>
      </c>
      <c r="D208" s="88" t="s">
        <v>310</v>
      </c>
      <c r="H208" s="88"/>
      <c r="L208" s="88"/>
      <c r="P208" s="88"/>
    </row>
    <row r="209" spans="1:16">
      <c r="A209" s="88" t="s">
        <v>236</v>
      </c>
      <c r="B209" s="88">
        <v>108</v>
      </c>
      <c r="C209" s="88">
        <v>208</v>
      </c>
      <c r="D209" s="88" t="s">
        <v>245</v>
      </c>
      <c r="H209" s="88"/>
      <c r="L209" s="88"/>
      <c r="P209" s="88"/>
    </row>
    <row r="210" spans="1:16">
      <c r="A210" s="88" t="s">
        <v>236</v>
      </c>
      <c r="B210" s="88">
        <v>106</v>
      </c>
      <c r="C210" s="88">
        <v>209</v>
      </c>
      <c r="D210" s="88" t="s">
        <v>36</v>
      </c>
      <c r="H210" s="88"/>
      <c r="L210" s="88"/>
      <c r="P210" s="88"/>
    </row>
    <row r="211" spans="1:16">
      <c r="A211" s="88" t="s">
        <v>236</v>
      </c>
      <c r="B211" s="88">
        <v>95</v>
      </c>
      <c r="C211" s="88">
        <v>210</v>
      </c>
      <c r="D211" s="88" t="s">
        <v>309</v>
      </c>
      <c r="H211" s="88"/>
      <c r="L211" s="88"/>
      <c r="P211" s="88"/>
    </row>
    <row r="212" spans="1:16">
      <c r="A212" s="88" t="s">
        <v>0</v>
      </c>
      <c r="B212" s="88">
        <v>112</v>
      </c>
      <c r="C212" s="88">
        <v>211</v>
      </c>
      <c r="D212" s="88" t="s">
        <v>90</v>
      </c>
      <c r="H212" s="88"/>
      <c r="L212" s="88"/>
      <c r="P212" s="88"/>
    </row>
    <row r="213" spans="1:16">
      <c r="A213" s="88" t="s">
        <v>0</v>
      </c>
      <c r="B213" s="88">
        <v>114</v>
      </c>
      <c r="C213" s="88">
        <v>212</v>
      </c>
      <c r="D213" s="88" t="s">
        <v>92</v>
      </c>
      <c r="H213" s="88"/>
      <c r="L213" s="88"/>
      <c r="P213" s="88"/>
    </row>
    <row r="214" spans="1:16">
      <c r="A214" s="88" t="s">
        <v>0</v>
      </c>
      <c r="B214" s="88">
        <v>119</v>
      </c>
      <c r="C214" s="88">
        <v>213</v>
      </c>
      <c r="D214" s="88" t="s">
        <v>84</v>
      </c>
      <c r="H214" s="88"/>
      <c r="L214" s="88"/>
      <c r="P214" s="88"/>
    </row>
    <row r="215" spans="1:16">
      <c r="A215" s="88" t="s">
        <v>0</v>
      </c>
      <c r="B215" s="88">
        <v>228</v>
      </c>
      <c r="C215" s="88">
        <v>214</v>
      </c>
      <c r="D215" s="88" t="s">
        <v>147</v>
      </c>
      <c r="H215" s="88"/>
      <c r="L215" s="88"/>
      <c r="P215" s="88"/>
    </row>
    <row r="216" spans="1:16">
      <c r="A216" s="88" t="s">
        <v>0</v>
      </c>
      <c r="B216" s="88">
        <v>265</v>
      </c>
      <c r="C216" s="88">
        <v>215</v>
      </c>
      <c r="D216" s="88" t="s">
        <v>164</v>
      </c>
      <c r="H216" s="88"/>
      <c r="L216" s="88"/>
      <c r="P216" s="88"/>
    </row>
    <row r="217" spans="1:16">
      <c r="A217" s="88" t="s">
        <v>0</v>
      </c>
      <c r="B217" s="88">
        <v>213</v>
      </c>
      <c r="C217" s="88">
        <v>216</v>
      </c>
      <c r="D217" s="88" t="s">
        <v>148</v>
      </c>
      <c r="H217" s="88"/>
      <c r="L217" s="88"/>
      <c r="P217" s="88"/>
    </row>
    <row r="218" spans="1:16">
      <c r="A218" s="88" t="s">
        <v>0</v>
      </c>
      <c r="B218" s="88">
        <v>253</v>
      </c>
      <c r="C218" s="88">
        <v>217</v>
      </c>
      <c r="D218" s="88" t="s">
        <v>131</v>
      </c>
      <c r="H218" s="88"/>
      <c r="L218" s="88"/>
      <c r="P218" s="88"/>
    </row>
    <row r="219" spans="1:16">
      <c r="A219" s="88" t="s">
        <v>0</v>
      </c>
      <c r="B219" s="88">
        <v>244</v>
      </c>
      <c r="C219" s="88">
        <v>218</v>
      </c>
      <c r="D219" s="88" t="s">
        <v>120</v>
      </c>
      <c r="H219" s="88"/>
      <c r="L219" s="88"/>
      <c r="P219" s="88"/>
    </row>
    <row r="220" spans="1:16">
      <c r="A220" s="88" t="s">
        <v>0</v>
      </c>
      <c r="B220" s="88">
        <v>273</v>
      </c>
      <c r="C220" s="88">
        <v>219</v>
      </c>
      <c r="D220" s="88" t="s">
        <v>61</v>
      </c>
      <c r="H220" s="88"/>
      <c r="L220" s="88"/>
      <c r="P220" s="88"/>
    </row>
    <row r="221" spans="1:16">
      <c r="A221" s="88" t="s">
        <v>0</v>
      </c>
      <c r="B221" s="88">
        <v>241</v>
      </c>
      <c r="C221" s="88">
        <v>220</v>
      </c>
      <c r="D221" s="88" t="s">
        <v>144</v>
      </c>
      <c r="H221" s="88"/>
      <c r="L221" s="88"/>
      <c r="P221" s="88"/>
    </row>
    <row r="222" spans="1:16">
      <c r="A222" s="88" t="s">
        <v>0</v>
      </c>
      <c r="B222" s="88">
        <v>224</v>
      </c>
      <c r="C222" s="88">
        <v>221</v>
      </c>
      <c r="D222" s="88" t="s">
        <v>74</v>
      </c>
      <c r="H222" s="88"/>
      <c r="L222" s="88"/>
      <c r="P222" s="88"/>
    </row>
    <row r="223" spans="1:16">
      <c r="A223" s="88" t="s">
        <v>0</v>
      </c>
      <c r="B223" s="88">
        <v>128</v>
      </c>
      <c r="C223" s="88">
        <v>222</v>
      </c>
      <c r="D223" s="88" t="s">
        <v>101</v>
      </c>
      <c r="H223" s="88"/>
      <c r="L223" s="88"/>
      <c r="P223" s="88"/>
    </row>
    <row r="224" spans="1:16">
      <c r="A224" s="88" t="s">
        <v>0</v>
      </c>
      <c r="B224" s="88">
        <v>360</v>
      </c>
      <c r="C224" s="88">
        <v>223</v>
      </c>
      <c r="D224" s="88" t="s">
        <v>50</v>
      </c>
      <c r="H224" s="88"/>
      <c r="L224" s="88"/>
      <c r="P224" s="88"/>
    </row>
    <row r="225" spans="1:16">
      <c r="A225" s="88" t="s">
        <v>0</v>
      </c>
      <c r="B225" s="88">
        <v>214</v>
      </c>
      <c r="C225" s="88">
        <v>224</v>
      </c>
      <c r="D225" s="88" t="s">
        <v>149</v>
      </c>
      <c r="H225" s="88"/>
      <c r="L225" s="88"/>
      <c r="P225" s="88"/>
    </row>
    <row r="226" spans="1:16">
      <c r="A226" s="88" t="s">
        <v>0</v>
      </c>
      <c r="B226" s="88">
        <v>291</v>
      </c>
      <c r="C226" s="88">
        <v>225</v>
      </c>
      <c r="D226" s="88" t="s">
        <v>99</v>
      </c>
      <c r="H226" s="88"/>
      <c r="L226" s="88"/>
      <c r="P226" s="88"/>
    </row>
    <row r="227" spans="1:16">
      <c r="A227" s="88" t="s">
        <v>0</v>
      </c>
      <c r="B227" s="88">
        <v>209</v>
      </c>
      <c r="C227" s="88">
        <v>226</v>
      </c>
      <c r="D227" s="88" t="s">
        <v>145</v>
      </c>
      <c r="H227" s="88"/>
      <c r="L227" s="88"/>
      <c r="P227" s="88"/>
    </row>
    <row r="228" spans="1:16">
      <c r="A228" s="88" t="s">
        <v>0</v>
      </c>
      <c r="B228" s="88">
        <v>122</v>
      </c>
      <c r="C228" s="88">
        <v>227</v>
      </c>
      <c r="D228" s="88" t="s">
        <v>5</v>
      </c>
      <c r="H228" s="88"/>
      <c r="L228" s="88"/>
      <c r="P228" s="88"/>
    </row>
    <row r="229" spans="1:16">
      <c r="A229" s="88" t="s">
        <v>0</v>
      </c>
      <c r="B229" s="88">
        <v>298</v>
      </c>
      <c r="C229" s="88">
        <v>228</v>
      </c>
      <c r="D229" s="88" t="s">
        <v>175</v>
      </c>
      <c r="H229" s="88"/>
      <c r="L229" s="88"/>
      <c r="P229" s="88"/>
    </row>
    <row r="230" spans="1:16">
      <c r="A230" s="88" t="s">
        <v>0</v>
      </c>
      <c r="B230" s="88">
        <v>246</v>
      </c>
      <c r="C230" s="88">
        <v>229</v>
      </c>
      <c r="D230" s="88" t="s">
        <v>158</v>
      </c>
      <c r="H230" s="88"/>
      <c r="L230" s="88"/>
      <c r="P230" s="88"/>
    </row>
    <row r="231" spans="1:16">
      <c r="A231" s="88" t="s">
        <v>0</v>
      </c>
      <c r="B231" s="88">
        <v>207</v>
      </c>
      <c r="C231" s="88">
        <v>230</v>
      </c>
      <c r="D231" s="88" t="s">
        <v>143</v>
      </c>
      <c r="H231" s="88"/>
      <c r="L231" s="88"/>
      <c r="P231" s="88"/>
    </row>
    <row r="232" spans="1:16">
      <c r="A232" s="88" t="s">
        <v>236</v>
      </c>
      <c r="B232" s="88">
        <v>92</v>
      </c>
      <c r="C232" s="88">
        <v>231</v>
      </c>
      <c r="D232" s="88" t="s">
        <v>267</v>
      </c>
      <c r="H232" s="88"/>
      <c r="L232" s="88"/>
      <c r="P232" s="88"/>
    </row>
    <row r="233" spans="1:16">
      <c r="A233" s="88" t="s">
        <v>236</v>
      </c>
      <c r="B233" s="88">
        <v>101</v>
      </c>
      <c r="C233" s="88">
        <v>232</v>
      </c>
      <c r="D233" s="88" t="s">
        <v>314</v>
      </c>
      <c r="H233" s="88"/>
      <c r="L233" s="88"/>
      <c r="P233" s="88"/>
    </row>
    <row r="234" spans="1:16">
      <c r="A234" s="88" t="s">
        <v>236</v>
      </c>
      <c r="B234" s="88">
        <v>90</v>
      </c>
      <c r="C234" s="88">
        <v>233</v>
      </c>
      <c r="D234" s="88" t="s">
        <v>307</v>
      </c>
      <c r="H234" s="88"/>
      <c r="L234" s="88"/>
      <c r="P234" s="88"/>
    </row>
    <row r="235" spans="1:16">
      <c r="A235" s="88" t="s">
        <v>236</v>
      </c>
      <c r="B235" s="88">
        <v>73</v>
      </c>
      <c r="C235" s="88">
        <v>234</v>
      </c>
      <c r="D235" s="88" t="s">
        <v>256</v>
      </c>
      <c r="H235" s="88"/>
      <c r="L235" s="88"/>
      <c r="P235" s="88"/>
    </row>
    <row r="236" spans="1:16">
      <c r="A236" s="88" t="s">
        <v>236</v>
      </c>
      <c r="B236" s="88">
        <v>161</v>
      </c>
      <c r="C236" s="88">
        <v>235</v>
      </c>
      <c r="D236" s="88" t="s">
        <v>348</v>
      </c>
      <c r="H236" s="88"/>
      <c r="L236" s="88"/>
      <c r="P236" s="88"/>
    </row>
    <row r="237" spans="1:16">
      <c r="A237" s="88" t="s">
        <v>236</v>
      </c>
      <c r="B237" s="88">
        <v>74</v>
      </c>
      <c r="C237" s="88">
        <v>236</v>
      </c>
      <c r="D237" s="88" t="s">
        <v>274</v>
      </c>
      <c r="H237" s="88"/>
      <c r="L237" s="88"/>
      <c r="P237" s="88"/>
    </row>
    <row r="238" spans="1:16">
      <c r="A238" s="88" t="s">
        <v>236</v>
      </c>
      <c r="B238" s="88">
        <v>65</v>
      </c>
      <c r="C238" s="88">
        <v>237</v>
      </c>
      <c r="D238" s="88" t="s">
        <v>290</v>
      </c>
      <c r="H238" s="88"/>
      <c r="L238" s="88"/>
      <c r="P238" s="88"/>
    </row>
    <row r="239" spans="1:16">
      <c r="A239" s="88" t="s">
        <v>236</v>
      </c>
      <c r="B239" s="88">
        <v>111</v>
      </c>
      <c r="C239" s="88">
        <v>238</v>
      </c>
      <c r="D239" s="88" t="s">
        <v>319</v>
      </c>
      <c r="H239" s="88"/>
      <c r="L239" s="88"/>
      <c r="P239" s="88"/>
    </row>
    <row r="240" spans="1:16">
      <c r="A240" s="88" t="s">
        <v>236</v>
      </c>
      <c r="B240" s="88">
        <v>89</v>
      </c>
      <c r="C240" s="88">
        <v>239</v>
      </c>
      <c r="D240" s="88" t="s">
        <v>281</v>
      </c>
      <c r="H240" s="88"/>
      <c r="L240" s="88"/>
      <c r="P240" s="88"/>
    </row>
    <row r="241" spans="1:16">
      <c r="A241" s="88" t="s">
        <v>236</v>
      </c>
      <c r="B241" s="88">
        <v>88</v>
      </c>
      <c r="C241" s="88">
        <v>240</v>
      </c>
      <c r="D241" s="88" t="s">
        <v>306</v>
      </c>
      <c r="H241" s="88"/>
      <c r="L241" s="88"/>
      <c r="P241" s="88"/>
    </row>
    <row r="242" spans="1:16">
      <c r="A242" s="88" t="s">
        <v>236</v>
      </c>
      <c r="B242" s="88">
        <v>100</v>
      </c>
      <c r="C242" s="88">
        <v>241</v>
      </c>
      <c r="D242" s="88" t="s">
        <v>313</v>
      </c>
      <c r="H242" s="88"/>
      <c r="L242" s="88"/>
      <c r="P242" s="88"/>
    </row>
    <row r="243" spans="1:16">
      <c r="A243" s="88" t="s">
        <v>236</v>
      </c>
      <c r="B243" s="88">
        <v>112</v>
      </c>
      <c r="C243" s="88">
        <v>242</v>
      </c>
      <c r="D243" s="88" t="s">
        <v>142</v>
      </c>
      <c r="H243" s="88"/>
      <c r="L243" s="88"/>
      <c r="P243" s="88"/>
    </row>
    <row r="244" spans="1:16">
      <c r="A244" s="88" t="s">
        <v>236</v>
      </c>
      <c r="B244" s="88">
        <v>63</v>
      </c>
      <c r="C244" s="88">
        <v>243</v>
      </c>
      <c r="D244" s="88" t="s">
        <v>289</v>
      </c>
      <c r="H244" s="88"/>
      <c r="L244" s="88"/>
      <c r="P244" s="88"/>
    </row>
    <row r="245" spans="1:16">
      <c r="A245" s="88" t="s">
        <v>236</v>
      </c>
      <c r="B245" s="88">
        <v>68</v>
      </c>
      <c r="C245" s="88">
        <v>244</v>
      </c>
      <c r="D245" s="88" t="s">
        <v>293</v>
      </c>
      <c r="H245" s="88"/>
      <c r="L245" s="88"/>
      <c r="P245" s="88"/>
    </row>
    <row r="246" spans="1:16">
      <c r="A246" s="88" t="s">
        <v>236</v>
      </c>
      <c r="B246" s="88">
        <v>67</v>
      </c>
      <c r="C246" s="88">
        <v>245</v>
      </c>
      <c r="D246" s="88" t="s">
        <v>292</v>
      </c>
      <c r="H246" s="88"/>
      <c r="L246" s="88"/>
      <c r="P246" s="88"/>
    </row>
    <row r="247" spans="1:16">
      <c r="A247" s="88" t="s">
        <v>236</v>
      </c>
      <c r="B247" s="88">
        <v>83</v>
      </c>
      <c r="C247" s="88">
        <v>246</v>
      </c>
      <c r="D247" s="88" t="s">
        <v>302</v>
      </c>
      <c r="H247" s="88"/>
      <c r="L247" s="88"/>
      <c r="P247" s="88"/>
    </row>
    <row r="248" spans="1:16">
      <c r="A248" s="88" t="s">
        <v>236</v>
      </c>
      <c r="B248" s="88">
        <v>91</v>
      </c>
      <c r="C248" s="88">
        <v>247</v>
      </c>
      <c r="D248" s="88" t="s">
        <v>207</v>
      </c>
      <c r="H248" s="88"/>
      <c r="L248" s="88"/>
      <c r="P248" s="88"/>
    </row>
    <row r="249" spans="1:16">
      <c r="A249" s="88" t="s">
        <v>236</v>
      </c>
      <c r="B249" s="88">
        <v>102</v>
      </c>
      <c r="C249" s="88">
        <v>248</v>
      </c>
      <c r="D249" s="88" t="s">
        <v>258</v>
      </c>
      <c r="H249" s="88"/>
      <c r="L249" s="88"/>
      <c r="P249" s="88"/>
    </row>
    <row r="250" spans="1:16">
      <c r="A250" s="88" t="s">
        <v>236</v>
      </c>
      <c r="B250" s="88">
        <v>80</v>
      </c>
      <c r="C250" s="88">
        <v>249</v>
      </c>
      <c r="D250" s="88" t="s">
        <v>300</v>
      </c>
      <c r="H250" s="88"/>
      <c r="L250" s="88"/>
      <c r="P250" s="88"/>
    </row>
    <row r="251" spans="1:16">
      <c r="A251" s="88" t="s">
        <v>236</v>
      </c>
      <c r="B251" s="88">
        <v>78</v>
      </c>
      <c r="C251" s="88">
        <v>250</v>
      </c>
      <c r="D251" s="88" t="s">
        <v>298</v>
      </c>
      <c r="H251" s="88"/>
      <c r="L251" s="88"/>
      <c r="P251" s="88"/>
    </row>
    <row r="252" spans="1:16">
      <c r="A252" s="88" t="s">
        <v>0</v>
      </c>
      <c r="B252" s="88">
        <v>211</v>
      </c>
      <c r="C252" s="88">
        <v>251</v>
      </c>
      <c r="D252" s="88" t="s">
        <v>26</v>
      </c>
      <c r="H252" s="88"/>
      <c r="L252" s="88"/>
      <c r="P252" s="88"/>
    </row>
    <row r="253" spans="1:16">
      <c r="A253" s="88" t="s">
        <v>0</v>
      </c>
      <c r="B253" s="88">
        <v>133</v>
      </c>
      <c r="C253" s="88">
        <v>252</v>
      </c>
      <c r="D253" s="88" t="s">
        <v>105</v>
      </c>
      <c r="H253" s="88"/>
      <c r="L253" s="88"/>
      <c r="P253" s="88"/>
    </row>
    <row r="254" spans="1:16">
      <c r="A254" s="88" t="s">
        <v>0</v>
      </c>
      <c r="B254" s="88">
        <v>271</v>
      </c>
      <c r="C254" s="88">
        <v>253</v>
      </c>
      <c r="D254" s="88" t="s">
        <v>64</v>
      </c>
      <c r="H254" s="88"/>
      <c r="L254" s="88"/>
      <c r="P254" s="88"/>
    </row>
    <row r="255" spans="1:16">
      <c r="A255" s="88" t="s">
        <v>0</v>
      </c>
      <c r="B255" s="88">
        <v>239</v>
      </c>
      <c r="C255" s="88">
        <v>254</v>
      </c>
      <c r="D255" s="88" t="s">
        <v>47</v>
      </c>
      <c r="H255" s="88"/>
      <c r="L255" s="88"/>
      <c r="P255" s="88"/>
    </row>
    <row r="256" spans="1:16">
      <c r="A256" s="88" t="s">
        <v>0</v>
      </c>
      <c r="B256" s="88">
        <v>120</v>
      </c>
      <c r="C256" s="88">
        <v>255</v>
      </c>
      <c r="D256" s="88" t="s">
        <v>35</v>
      </c>
      <c r="H256" s="88"/>
      <c r="L256" s="88"/>
      <c r="P256" s="88"/>
    </row>
    <row r="257" spans="1:16">
      <c r="A257" s="88" t="s">
        <v>0</v>
      </c>
      <c r="B257" s="88">
        <v>219</v>
      </c>
      <c r="C257" s="88">
        <v>256</v>
      </c>
      <c r="D257" s="88" t="s">
        <v>35</v>
      </c>
      <c r="H257" s="88"/>
      <c r="L257" s="88"/>
      <c r="P257" s="88"/>
    </row>
    <row r="258" spans="1:16">
      <c r="A258" s="88" t="s">
        <v>0</v>
      </c>
      <c r="B258" s="88">
        <v>116</v>
      </c>
      <c r="C258" s="88">
        <v>257</v>
      </c>
      <c r="D258" s="88" t="s">
        <v>94</v>
      </c>
      <c r="H258" s="88"/>
      <c r="L258" s="88"/>
      <c r="P258" s="88"/>
    </row>
    <row r="259" spans="1:16">
      <c r="A259" s="88" t="s">
        <v>0</v>
      </c>
      <c r="B259" s="88">
        <v>125</v>
      </c>
      <c r="C259" s="88">
        <v>258</v>
      </c>
      <c r="D259" s="88" t="s">
        <v>76</v>
      </c>
      <c r="H259" s="88"/>
      <c r="L259" s="88"/>
      <c r="P259" s="88"/>
    </row>
    <row r="260" spans="1:16">
      <c r="A260" s="88" t="s">
        <v>0</v>
      </c>
      <c r="B260" s="88">
        <v>174</v>
      </c>
      <c r="C260" s="88">
        <v>259</v>
      </c>
      <c r="D260" s="88" t="s">
        <v>86</v>
      </c>
      <c r="H260" s="88"/>
      <c r="L260" s="88"/>
      <c r="P260" s="88"/>
    </row>
    <row r="261" spans="1:16">
      <c r="A261" s="88" t="s">
        <v>0</v>
      </c>
      <c r="B261" s="88">
        <v>215</v>
      </c>
      <c r="C261" s="88">
        <v>260</v>
      </c>
      <c r="D261" s="88" t="s">
        <v>20</v>
      </c>
      <c r="H261" s="88"/>
      <c r="L261" s="88"/>
      <c r="P261" s="88"/>
    </row>
    <row r="262" spans="1:16">
      <c r="A262" s="88" t="s">
        <v>0</v>
      </c>
      <c r="B262" s="88">
        <v>223</v>
      </c>
      <c r="C262" s="88">
        <v>261</v>
      </c>
      <c r="D262" s="88" t="s">
        <v>95</v>
      </c>
      <c r="H262" s="88"/>
      <c r="L262" s="88"/>
      <c r="P262" s="88"/>
    </row>
    <row r="263" spans="1:16">
      <c r="A263" s="88" t="s">
        <v>0</v>
      </c>
      <c r="B263" s="88">
        <v>247</v>
      </c>
      <c r="C263" s="88">
        <v>262</v>
      </c>
      <c r="D263" s="88" t="s">
        <v>116</v>
      </c>
      <c r="H263" s="88"/>
      <c r="L263" s="88"/>
      <c r="P263" s="88"/>
    </row>
    <row r="264" spans="1:16">
      <c r="A264" s="88" t="s">
        <v>0</v>
      </c>
      <c r="B264" s="88">
        <v>139</v>
      </c>
      <c r="C264" s="88">
        <v>263</v>
      </c>
      <c r="D264" s="88" t="s">
        <v>109</v>
      </c>
      <c r="H264" s="88"/>
      <c r="L264" s="88"/>
      <c r="P264" s="88"/>
    </row>
    <row r="265" spans="1:16">
      <c r="A265" s="88" t="s">
        <v>0</v>
      </c>
      <c r="B265" s="88">
        <v>229</v>
      </c>
      <c r="C265" s="88">
        <v>264</v>
      </c>
      <c r="D265" s="88" t="s">
        <v>61</v>
      </c>
      <c r="H265" s="88"/>
      <c r="L265" s="88"/>
      <c r="P265" s="88"/>
    </row>
    <row r="266" spans="1:16">
      <c r="A266" s="88" t="s">
        <v>0</v>
      </c>
      <c r="B266" s="88">
        <v>113</v>
      </c>
      <c r="C266" s="88">
        <v>265</v>
      </c>
      <c r="D266" s="88" t="s">
        <v>91</v>
      </c>
      <c r="H266" s="88"/>
      <c r="L266" s="88"/>
      <c r="P266" s="88"/>
    </row>
    <row r="267" spans="1:16">
      <c r="A267" s="88" t="s">
        <v>0</v>
      </c>
      <c r="B267" s="88">
        <v>222</v>
      </c>
      <c r="C267" s="88">
        <v>266</v>
      </c>
      <c r="D267" s="88" t="s">
        <v>12</v>
      </c>
      <c r="H267" s="88"/>
      <c r="L267" s="88"/>
      <c r="P267" s="88"/>
    </row>
    <row r="268" spans="1:16">
      <c r="A268" s="88" t="s">
        <v>0</v>
      </c>
      <c r="B268" s="88">
        <v>182</v>
      </c>
      <c r="C268" s="88">
        <v>267</v>
      </c>
      <c r="D268" s="88" t="s">
        <v>133</v>
      </c>
      <c r="H268" s="88"/>
      <c r="L268" s="88"/>
      <c r="P268" s="88"/>
    </row>
    <row r="269" spans="1:16">
      <c r="A269" s="88" t="s">
        <v>0</v>
      </c>
      <c r="B269" s="88">
        <v>115</v>
      </c>
      <c r="C269" s="88">
        <v>268</v>
      </c>
      <c r="D269" s="88" t="s">
        <v>93</v>
      </c>
      <c r="H269" s="88"/>
      <c r="L269" s="88"/>
      <c r="P269" s="88"/>
    </row>
    <row r="270" spans="1:16">
      <c r="A270" s="88" t="s">
        <v>0</v>
      </c>
      <c r="B270" s="88">
        <v>205</v>
      </c>
      <c r="C270" s="88">
        <v>269</v>
      </c>
      <c r="D270" s="88" t="s">
        <v>115</v>
      </c>
      <c r="H270" s="88"/>
      <c r="L270" s="88"/>
      <c r="P270" s="88"/>
    </row>
    <row r="271" spans="1:16">
      <c r="A271" s="88" t="s">
        <v>0</v>
      </c>
      <c r="B271" s="88">
        <v>121</v>
      </c>
      <c r="C271" s="88">
        <v>270</v>
      </c>
      <c r="D271" s="88" t="s">
        <v>97</v>
      </c>
      <c r="H271" s="88"/>
      <c r="L271" s="88"/>
      <c r="P271" s="88"/>
    </row>
    <row r="272" spans="1:16">
      <c r="A272" s="88" t="s">
        <v>236</v>
      </c>
      <c r="B272" s="88">
        <v>60</v>
      </c>
      <c r="C272" s="88">
        <v>271</v>
      </c>
      <c r="D272" s="88" t="s">
        <v>286</v>
      </c>
      <c r="H272" s="88"/>
      <c r="L272" s="88"/>
      <c r="P272" s="88"/>
    </row>
    <row r="273" spans="1:16">
      <c r="A273" s="88" t="s">
        <v>236</v>
      </c>
      <c r="B273" s="88">
        <v>54</v>
      </c>
      <c r="C273" s="88">
        <v>272</v>
      </c>
      <c r="D273" s="88" t="s">
        <v>281</v>
      </c>
      <c r="H273" s="88"/>
      <c r="L273" s="88"/>
      <c r="P273" s="88"/>
    </row>
    <row r="274" spans="1:16">
      <c r="A274" s="88" t="s">
        <v>236</v>
      </c>
      <c r="B274" s="88">
        <v>104</v>
      </c>
      <c r="C274" s="88">
        <v>273</v>
      </c>
      <c r="D274" s="88" t="s">
        <v>316</v>
      </c>
      <c r="H274" s="88"/>
      <c r="L274" s="88"/>
      <c r="P274" s="88"/>
    </row>
    <row r="275" spans="1:16">
      <c r="A275" s="88" t="s">
        <v>236</v>
      </c>
      <c r="B275" s="88">
        <v>40</v>
      </c>
      <c r="C275" s="88">
        <v>274</v>
      </c>
      <c r="D275" s="88" t="s">
        <v>270</v>
      </c>
      <c r="H275" s="88"/>
      <c r="L275" s="88"/>
      <c r="P275" s="88"/>
    </row>
    <row r="276" spans="1:16">
      <c r="A276" s="88" t="s">
        <v>236</v>
      </c>
      <c r="B276" s="88">
        <v>53</v>
      </c>
      <c r="C276" s="88">
        <v>275</v>
      </c>
      <c r="D276" s="88" t="s">
        <v>280</v>
      </c>
      <c r="H276" s="88"/>
      <c r="L276" s="88"/>
      <c r="P276" s="88"/>
    </row>
    <row r="277" spans="1:16">
      <c r="A277" s="88" t="s">
        <v>236</v>
      </c>
      <c r="B277" s="88">
        <v>34</v>
      </c>
      <c r="C277" s="88">
        <v>276</v>
      </c>
      <c r="D277" s="88" t="s">
        <v>267</v>
      </c>
      <c r="H277" s="88"/>
      <c r="L277" s="88"/>
      <c r="P277" s="88"/>
    </row>
    <row r="278" spans="1:16">
      <c r="A278" s="88" t="s">
        <v>236</v>
      </c>
      <c r="B278" s="88">
        <v>55</v>
      </c>
      <c r="C278" s="88">
        <v>277</v>
      </c>
      <c r="D278" s="88" t="s">
        <v>269</v>
      </c>
      <c r="H278" s="88"/>
      <c r="L278" s="88"/>
      <c r="P278" s="88"/>
    </row>
    <row r="279" spans="1:16">
      <c r="A279" s="88" t="s">
        <v>236</v>
      </c>
      <c r="B279" s="88">
        <v>87</v>
      </c>
      <c r="C279" s="88">
        <v>278</v>
      </c>
      <c r="D279" s="88" t="s">
        <v>305</v>
      </c>
      <c r="H279" s="88"/>
      <c r="L279" s="88"/>
      <c r="P279" s="88"/>
    </row>
    <row r="280" spans="1:16">
      <c r="A280" s="88" t="s">
        <v>236</v>
      </c>
      <c r="B280" s="88">
        <v>30</v>
      </c>
      <c r="C280" s="88">
        <v>279</v>
      </c>
      <c r="D280" s="88" t="s">
        <v>254</v>
      </c>
      <c r="H280" s="88"/>
      <c r="L280" s="88"/>
      <c r="P280" s="88"/>
    </row>
    <row r="281" spans="1:16">
      <c r="A281" s="88" t="s">
        <v>236</v>
      </c>
      <c r="B281" s="88">
        <v>75</v>
      </c>
      <c r="C281" s="88">
        <v>280</v>
      </c>
      <c r="D281" s="88" t="s">
        <v>295</v>
      </c>
      <c r="H281" s="88"/>
      <c r="L281" s="88"/>
      <c r="P281" s="88"/>
    </row>
    <row r="282" spans="1:16">
      <c r="A282" s="88" t="s">
        <v>236</v>
      </c>
      <c r="B282" s="88">
        <v>69</v>
      </c>
      <c r="C282" s="88">
        <v>281</v>
      </c>
      <c r="D282" s="88" t="s">
        <v>294</v>
      </c>
      <c r="H282" s="88"/>
      <c r="L282" s="88"/>
      <c r="P282" s="88"/>
    </row>
    <row r="283" spans="1:16">
      <c r="A283" s="88" t="s">
        <v>236</v>
      </c>
      <c r="B283" s="88">
        <v>39</v>
      </c>
      <c r="C283" s="88">
        <v>282</v>
      </c>
      <c r="D283" s="88" t="s">
        <v>154</v>
      </c>
      <c r="H283" s="88"/>
      <c r="L283" s="88"/>
      <c r="P283" s="88"/>
    </row>
    <row r="284" spans="1:16">
      <c r="A284" s="88" t="s">
        <v>236</v>
      </c>
      <c r="B284" s="88">
        <v>52</v>
      </c>
      <c r="C284" s="88">
        <v>283</v>
      </c>
      <c r="D284" s="88" t="s">
        <v>279</v>
      </c>
      <c r="H284" s="88"/>
      <c r="L284" s="88"/>
      <c r="P284" s="88"/>
    </row>
    <row r="285" spans="1:16">
      <c r="A285" s="88" t="s">
        <v>236</v>
      </c>
      <c r="B285" s="88">
        <v>14</v>
      </c>
      <c r="C285" s="88">
        <v>284</v>
      </c>
      <c r="D285" s="88" t="s">
        <v>250</v>
      </c>
      <c r="H285" s="88"/>
      <c r="L285" s="88"/>
      <c r="P285" s="88"/>
    </row>
    <row r="286" spans="1:16">
      <c r="A286" s="88" t="s">
        <v>236</v>
      </c>
      <c r="B286" s="88">
        <v>19</v>
      </c>
      <c r="C286" s="88">
        <v>285</v>
      </c>
      <c r="D286" s="88" t="s">
        <v>255</v>
      </c>
      <c r="H286" s="88"/>
      <c r="L286" s="88"/>
      <c r="P286" s="88"/>
    </row>
    <row r="287" spans="1:16">
      <c r="A287" s="88" t="s">
        <v>236</v>
      </c>
      <c r="B287" s="88">
        <v>38</v>
      </c>
      <c r="C287" s="88">
        <v>286</v>
      </c>
      <c r="D287" s="88" t="s">
        <v>269</v>
      </c>
      <c r="H287" s="88"/>
      <c r="L287" s="88"/>
      <c r="P287" s="88"/>
    </row>
    <row r="288" spans="1:16">
      <c r="A288" s="88" t="s">
        <v>236</v>
      </c>
      <c r="B288" s="88">
        <v>2</v>
      </c>
      <c r="C288" s="88">
        <v>287</v>
      </c>
      <c r="D288" s="88" t="s">
        <v>238</v>
      </c>
      <c r="H288" s="88"/>
      <c r="L288" s="88"/>
      <c r="P288" s="88"/>
    </row>
    <row r="289" spans="1:16">
      <c r="A289" s="88" t="s">
        <v>236</v>
      </c>
      <c r="B289" s="88">
        <v>35</v>
      </c>
      <c r="C289" s="88">
        <v>288</v>
      </c>
      <c r="D289" s="88" t="s">
        <v>268</v>
      </c>
      <c r="H289" s="88"/>
      <c r="L289" s="88"/>
      <c r="P289" s="88"/>
    </row>
    <row r="290" spans="1:16">
      <c r="A290" s="88" t="s">
        <v>236</v>
      </c>
      <c r="B290" s="88">
        <v>24</v>
      </c>
      <c r="C290" s="88">
        <v>289</v>
      </c>
      <c r="D290" s="88" t="s">
        <v>260</v>
      </c>
      <c r="H290" s="88"/>
      <c r="L290" s="88"/>
      <c r="P290" s="88"/>
    </row>
    <row r="291" spans="1:16">
      <c r="A291" s="88" t="s">
        <v>236</v>
      </c>
      <c r="B291" s="88">
        <v>48</v>
      </c>
      <c r="C291" s="88">
        <v>290</v>
      </c>
      <c r="D291" s="88" t="s">
        <v>257</v>
      </c>
      <c r="H291" s="88"/>
      <c r="L291" s="88"/>
      <c r="P291" s="88"/>
    </row>
    <row r="292" spans="1:16">
      <c r="A292" s="88" t="s">
        <v>236</v>
      </c>
      <c r="B292" s="88">
        <v>42</v>
      </c>
      <c r="C292" s="88">
        <v>291</v>
      </c>
      <c r="D292" s="88" t="s">
        <v>272</v>
      </c>
      <c r="H292" s="88"/>
      <c r="L292" s="88"/>
      <c r="P292" s="88"/>
    </row>
    <row r="293" spans="1:16">
      <c r="A293" s="88" t="s">
        <v>236</v>
      </c>
      <c r="B293" s="88">
        <v>6</v>
      </c>
      <c r="C293" s="88">
        <v>292</v>
      </c>
      <c r="D293" s="88" t="s">
        <v>242</v>
      </c>
      <c r="H293" s="88"/>
      <c r="L293" s="88"/>
      <c r="P293" s="88"/>
    </row>
    <row r="294" spans="1:16">
      <c r="A294" s="88" t="s">
        <v>236</v>
      </c>
      <c r="B294" s="88">
        <v>18</v>
      </c>
      <c r="C294" s="88">
        <v>293</v>
      </c>
      <c r="D294" s="88" t="s">
        <v>254</v>
      </c>
      <c r="H294" s="88"/>
      <c r="L294" s="88"/>
      <c r="P294" s="88"/>
    </row>
    <row r="295" spans="1:16">
      <c r="A295" s="88" t="s">
        <v>236</v>
      </c>
      <c r="B295" s="88">
        <v>58</v>
      </c>
      <c r="C295" s="88">
        <v>294</v>
      </c>
      <c r="D295" s="88" t="s">
        <v>284</v>
      </c>
      <c r="H295" s="88"/>
      <c r="L295" s="88"/>
      <c r="P295" s="88"/>
    </row>
    <row r="296" spans="1:16">
      <c r="A296" s="88" t="s">
        <v>236</v>
      </c>
      <c r="B296" s="88">
        <v>49</v>
      </c>
      <c r="C296" s="88">
        <v>295</v>
      </c>
      <c r="D296" s="88" t="s">
        <v>276</v>
      </c>
      <c r="H296" s="88"/>
      <c r="L296" s="88"/>
      <c r="P296" s="88"/>
    </row>
    <row r="297" spans="1:16">
      <c r="A297" s="88" t="s">
        <v>236</v>
      </c>
      <c r="B297" s="88">
        <v>5</v>
      </c>
      <c r="C297" s="88">
        <v>296</v>
      </c>
      <c r="D297" s="88" t="s">
        <v>241</v>
      </c>
      <c r="H297" s="88"/>
      <c r="L297" s="88"/>
      <c r="P297" s="88"/>
    </row>
    <row r="298" spans="1:16">
      <c r="A298" s="88" t="s">
        <v>236</v>
      </c>
      <c r="B298" s="88">
        <v>47</v>
      </c>
      <c r="C298" s="88">
        <v>297</v>
      </c>
      <c r="D298" s="88" t="s">
        <v>275</v>
      </c>
      <c r="H298" s="88"/>
      <c r="L298" s="88"/>
      <c r="P298" s="88"/>
    </row>
    <row r="299" spans="1:16">
      <c r="A299" s="88" t="s">
        <v>236</v>
      </c>
      <c r="B299" s="88">
        <v>21</v>
      </c>
      <c r="C299" s="88">
        <v>298</v>
      </c>
      <c r="D299" s="88" t="s">
        <v>257</v>
      </c>
      <c r="H299" s="88"/>
      <c r="L299" s="88"/>
      <c r="P299" s="88"/>
    </row>
    <row r="300" spans="1:16">
      <c r="A300" s="88" t="s">
        <v>236</v>
      </c>
      <c r="B300" s="88">
        <v>32</v>
      </c>
      <c r="C300" s="88">
        <v>299</v>
      </c>
      <c r="D300" s="88" t="s">
        <v>265</v>
      </c>
      <c r="H300" s="88"/>
      <c r="L300" s="88"/>
      <c r="P300" s="88"/>
    </row>
    <row r="301" spans="1:16">
      <c r="A301" s="88" t="s">
        <v>236</v>
      </c>
      <c r="B301" s="88">
        <v>37</v>
      </c>
      <c r="C301" s="88">
        <v>300</v>
      </c>
      <c r="D301" s="88" t="s">
        <v>10</v>
      </c>
      <c r="H301" s="88"/>
      <c r="L301" s="88"/>
      <c r="P301" s="88"/>
    </row>
    <row r="302" spans="1:16">
      <c r="A302" s="88" t="s">
        <v>236</v>
      </c>
      <c r="B302" s="88">
        <v>20</v>
      </c>
      <c r="C302" s="88">
        <v>301</v>
      </c>
      <c r="D302" s="88" t="s">
        <v>256</v>
      </c>
      <c r="H302" s="88"/>
      <c r="L302" s="88"/>
      <c r="P302" s="88"/>
    </row>
    <row r="303" spans="1:16">
      <c r="A303" s="88" t="s">
        <v>236</v>
      </c>
      <c r="B303" s="88">
        <v>43</v>
      </c>
      <c r="C303" s="88">
        <v>302</v>
      </c>
      <c r="D303" s="88" t="s">
        <v>273</v>
      </c>
      <c r="H303" s="88"/>
      <c r="L303" s="88"/>
      <c r="P303" s="88"/>
    </row>
    <row r="304" spans="1:16">
      <c r="A304" s="88" t="s">
        <v>236</v>
      </c>
      <c r="B304" s="88">
        <v>4</v>
      </c>
      <c r="C304" s="88">
        <v>303</v>
      </c>
      <c r="D304" s="88" t="s">
        <v>240</v>
      </c>
      <c r="H304" s="88"/>
      <c r="L304" s="88"/>
      <c r="P304" s="88"/>
    </row>
    <row r="305" spans="1:16">
      <c r="A305" s="88" t="s">
        <v>236</v>
      </c>
      <c r="B305" s="88">
        <v>22</v>
      </c>
      <c r="C305" s="88">
        <v>304</v>
      </c>
      <c r="D305" s="88" t="s">
        <v>258</v>
      </c>
      <c r="H305" s="88"/>
      <c r="L305" s="88"/>
      <c r="P305" s="88"/>
    </row>
    <row r="306" spans="1:16">
      <c r="A306" s="88" t="s">
        <v>236</v>
      </c>
      <c r="B306" s="88">
        <v>64</v>
      </c>
      <c r="C306" s="88">
        <v>305</v>
      </c>
      <c r="D306" s="88" t="s">
        <v>256</v>
      </c>
      <c r="H306" s="88"/>
      <c r="L306" s="88"/>
      <c r="P306" s="88"/>
    </row>
    <row r="307" spans="1:16">
      <c r="A307" s="88" t="s">
        <v>236</v>
      </c>
      <c r="B307" s="88">
        <v>27</v>
      </c>
      <c r="C307" s="88">
        <v>306</v>
      </c>
      <c r="D307" s="88" t="s">
        <v>262</v>
      </c>
      <c r="H307" s="88"/>
      <c r="L307" s="88"/>
      <c r="P307" s="88"/>
    </row>
    <row r="308" spans="1:16">
      <c r="A308" s="88" t="s">
        <v>236</v>
      </c>
      <c r="B308" s="88">
        <v>31</v>
      </c>
      <c r="C308" s="88">
        <v>307</v>
      </c>
      <c r="D308" s="88" t="s">
        <v>264</v>
      </c>
      <c r="H308" s="88"/>
      <c r="L308" s="88"/>
      <c r="P308" s="88"/>
    </row>
    <row r="309" spans="1:16">
      <c r="A309" s="88" t="s">
        <v>236</v>
      </c>
      <c r="B309" s="88">
        <v>15</v>
      </c>
      <c r="C309" s="88">
        <v>308</v>
      </c>
      <c r="D309" s="88" t="s">
        <v>251</v>
      </c>
      <c r="H309" s="88"/>
      <c r="L309" s="88"/>
      <c r="P309" s="88"/>
    </row>
    <row r="310" spans="1:16">
      <c r="A310" s="88" t="s">
        <v>236</v>
      </c>
      <c r="B310" s="88">
        <v>41</v>
      </c>
      <c r="C310" s="88">
        <v>309</v>
      </c>
      <c r="D310" s="88" t="s">
        <v>271</v>
      </c>
      <c r="H310" s="88"/>
      <c r="L310" s="88"/>
      <c r="P310" s="88"/>
    </row>
    <row r="311" spans="1:16">
      <c r="A311" s="88" t="s">
        <v>236</v>
      </c>
      <c r="B311" s="88">
        <v>8</v>
      </c>
      <c r="C311" s="88">
        <v>310</v>
      </c>
      <c r="D311" s="88" t="s">
        <v>244</v>
      </c>
      <c r="H311" s="88"/>
      <c r="L311" s="88"/>
      <c r="P311" s="88"/>
    </row>
    <row r="312" spans="1:16">
      <c r="A312" s="88" t="s">
        <v>236</v>
      </c>
      <c r="B312" s="88">
        <v>36</v>
      </c>
      <c r="C312" s="88">
        <v>311</v>
      </c>
      <c r="D312" s="88" t="s">
        <v>97</v>
      </c>
      <c r="H312" s="88"/>
      <c r="L312" s="88"/>
      <c r="P312" s="88"/>
    </row>
    <row r="313" spans="1:16">
      <c r="A313" s="88" t="s">
        <v>236</v>
      </c>
      <c r="B313" s="88">
        <v>45</v>
      </c>
      <c r="C313" s="88">
        <v>312</v>
      </c>
      <c r="D313" s="88" t="s">
        <v>60</v>
      </c>
      <c r="H313" s="88"/>
      <c r="L313" s="88"/>
      <c r="P313" s="88"/>
    </row>
    <row r="314" spans="1:16">
      <c r="A314" s="88" t="s">
        <v>236</v>
      </c>
      <c r="B314" s="88">
        <v>26</v>
      </c>
      <c r="C314" s="88">
        <v>313</v>
      </c>
      <c r="D314" s="88" t="s">
        <v>258</v>
      </c>
      <c r="H314" s="88"/>
      <c r="L314" s="88"/>
      <c r="P314" s="88"/>
    </row>
    <row r="315" spans="1:16">
      <c r="A315" s="88" t="s">
        <v>236</v>
      </c>
      <c r="B315" s="88">
        <v>28</v>
      </c>
      <c r="C315" s="88">
        <v>314</v>
      </c>
      <c r="D315" s="88" t="s">
        <v>263</v>
      </c>
      <c r="H315" s="88"/>
      <c r="L315" s="88"/>
      <c r="P315" s="88"/>
    </row>
    <row r="316" spans="1:16">
      <c r="A316" s="88" t="s">
        <v>236</v>
      </c>
      <c r="B316" s="88">
        <v>17</v>
      </c>
      <c r="C316" s="88">
        <v>315</v>
      </c>
      <c r="D316" s="88" t="s">
        <v>253</v>
      </c>
      <c r="H316" s="88"/>
      <c r="L316" s="88"/>
      <c r="P316" s="88"/>
    </row>
    <row r="317" spans="1:16">
      <c r="A317" s="88" t="s">
        <v>236</v>
      </c>
      <c r="B317" s="88">
        <v>13</v>
      </c>
      <c r="C317" s="88">
        <v>316</v>
      </c>
      <c r="D317" s="88" t="s">
        <v>249</v>
      </c>
      <c r="H317" s="88"/>
      <c r="L317" s="88"/>
      <c r="P317" s="88"/>
    </row>
    <row r="318" spans="1:16">
      <c r="A318" s="88" t="s">
        <v>236</v>
      </c>
      <c r="B318" s="88">
        <v>50</v>
      </c>
      <c r="C318" s="88">
        <v>317</v>
      </c>
      <c r="D318" s="88" t="s">
        <v>277</v>
      </c>
      <c r="H318" s="88"/>
      <c r="L318" s="88"/>
      <c r="P318" s="88"/>
    </row>
    <row r="319" spans="1:16">
      <c r="A319" s="88" t="s">
        <v>236</v>
      </c>
      <c r="B319" s="88">
        <v>12</v>
      </c>
      <c r="C319" s="88">
        <v>318</v>
      </c>
      <c r="D319" s="88" t="s">
        <v>248</v>
      </c>
      <c r="H319" s="88"/>
      <c r="L319" s="88"/>
      <c r="P319" s="88"/>
    </row>
    <row r="320" spans="1:16">
      <c r="A320" s="88" t="s">
        <v>236</v>
      </c>
      <c r="B320" s="88">
        <v>23</v>
      </c>
      <c r="C320" s="88">
        <v>319</v>
      </c>
      <c r="D320" s="88" t="s">
        <v>259</v>
      </c>
      <c r="H320" s="88"/>
      <c r="L320" s="88"/>
      <c r="P320" s="88"/>
    </row>
    <row r="321" spans="1:16">
      <c r="A321" s="88" t="s">
        <v>236</v>
      </c>
      <c r="B321" s="88">
        <v>7</v>
      </c>
      <c r="C321" s="88">
        <v>320</v>
      </c>
      <c r="D321" s="88" t="s">
        <v>243</v>
      </c>
      <c r="H321" s="88"/>
      <c r="L321" s="88"/>
      <c r="P321" s="88"/>
    </row>
    <row r="322" spans="1:16">
      <c r="A322" s="88" t="s">
        <v>0</v>
      </c>
      <c r="B322" s="88">
        <v>235</v>
      </c>
      <c r="C322" s="88">
        <v>321</v>
      </c>
      <c r="D322" s="88" t="s">
        <v>93</v>
      </c>
      <c r="H322" s="88"/>
      <c r="L322" s="88"/>
      <c r="P322" s="88"/>
    </row>
    <row r="323" spans="1:16">
      <c r="A323" s="88" t="s">
        <v>0</v>
      </c>
      <c r="B323" s="88">
        <v>208</v>
      </c>
      <c r="C323" s="88">
        <v>322</v>
      </c>
      <c r="D323" s="88" t="s">
        <v>144</v>
      </c>
      <c r="H323" s="88"/>
      <c r="L323" s="88"/>
      <c r="P323" s="88"/>
    </row>
    <row r="324" spans="1:16">
      <c r="A324" s="88" t="s">
        <v>0</v>
      </c>
      <c r="B324" s="88">
        <v>293</v>
      </c>
      <c r="C324" s="88">
        <v>323</v>
      </c>
      <c r="D324" s="88" t="s">
        <v>133</v>
      </c>
      <c r="H324" s="88"/>
      <c r="L324" s="88"/>
      <c r="P324" s="88"/>
    </row>
    <row r="325" spans="1:16">
      <c r="A325" s="88" t="s">
        <v>0</v>
      </c>
      <c r="B325" s="88">
        <v>210</v>
      </c>
      <c r="C325" s="88">
        <v>324</v>
      </c>
      <c r="D325" s="88" t="s">
        <v>146</v>
      </c>
      <c r="H325" s="88"/>
      <c r="L325" s="88"/>
      <c r="P325" s="88"/>
    </row>
    <row r="326" spans="1:16">
      <c r="A326" s="88" t="s">
        <v>0</v>
      </c>
      <c r="B326" s="88">
        <v>165</v>
      </c>
      <c r="C326" s="88">
        <v>325</v>
      </c>
      <c r="D326" s="88" t="s">
        <v>126</v>
      </c>
      <c r="H326" s="88"/>
      <c r="L326" s="88"/>
      <c r="P326" s="88"/>
    </row>
    <row r="327" spans="1:16">
      <c r="A327" s="88" t="s">
        <v>0</v>
      </c>
      <c r="B327" s="88">
        <v>183</v>
      </c>
      <c r="C327" s="88">
        <v>326</v>
      </c>
      <c r="D327" s="88" t="s">
        <v>134</v>
      </c>
      <c r="H327" s="88"/>
      <c r="L327" s="88"/>
      <c r="P327" s="88"/>
    </row>
    <row r="328" spans="1:16">
      <c r="A328" s="88" t="s">
        <v>0</v>
      </c>
      <c r="B328" s="88">
        <v>117</v>
      </c>
      <c r="C328" s="88">
        <v>327</v>
      </c>
      <c r="D328" s="88" t="s">
        <v>95</v>
      </c>
      <c r="H328" s="88"/>
      <c r="L328" s="88"/>
      <c r="P328" s="88"/>
    </row>
    <row r="329" spans="1:16">
      <c r="A329" s="88" t="s">
        <v>0</v>
      </c>
      <c r="B329" s="88">
        <v>175</v>
      </c>
      <c r="C329" s="88">
        <v>328</v>
      </c>
      <c r="D329" s="88" t="s">
        <v>12</v>
      </c>
      <c r="H329" s="88"/>
      <c r="L329" s="88"/>
      <c r="P329" s="88"/>
    </row>
    <row r="330" spans="1:16">
      <c r="A330" s="88" t="s">
        <v>0</v>
      </c>
      <c r="B330" s="88">
        <v>157</v>
      </c>
      <c r="C330" s="88">
        <v>329</v>
      </c>
      <c r="D330" s="88" t="s">
        <v>45</v>
      </c>
      <c r="H330" s="88"/>
      <c r="L330" s="88"/>
      <c r="P330" s="88"/>
    </row>
    <row r="331" spans="1:16">
      <c r="A331" s="88" t="s">
        <v>0</v>
      </c>
      <c r="B331" s="88">
        <v>191</v>
      </c>
      <c r="C331" s="88">
        <v>330</v>
      </c>
      <c r="D331" s="88" t="s">
        <v>123</v>
      </c>
      <c r="H331" s="88"/>
      <c r="L331" s="88"/>
      <c r="P331" s="88"/>
    </row>
    <row r="332" spans="1:16">
      <c r="A332" s="88" t="s">
        <v>236</v>
      </c>
      <c r="B332" s="88">
        <v>44</v>
      </c>
      <c r="C332" s="88">
        <v>331</v>
      </c>
      <c r="D332" s="88" t="s">
        <v>251</v>
      </c>
      <c r="H332" s="88"/>
      <c r="L332" s="88"/>
      <c r="P332" s="88"/>
    </row>
    <row r="333" spans="1:16">
      <c r="A333" s="88" t="s">
        <v>236</v>
      </c>
      <c r="B333" s="88">
        <v>1</v>
      </c>
      <c r="C333" s="88">
        <v>332</v>
      </c>
      <c r="D333" s="88" t="s">
        <v>237</v>
      </c>
      <c r="H333" s="88"/>
      <c r="L333" s="88"/>
      <c r="P333" s="88"/>
    </row>
    <row r="334" spans="1:16">
      <c r="A334" s="88" t="s">
        <v>236</v>
      </c>
      <c r="B334" s="88">
        <v>16</v>
      </c>
      <c r="C334" s="88">
        <v>333</v>
      </c>
      <c r="D334" s="88" t="s">
        <v>252</v>
      </c>
      <c r="H334" s="88"/>
      <c r="L334" s="88"/>
      <c r="P334" s="88"/>
    </row>
    <row r="335" spans="1:16">
      <c r="A335" s="88" t="s">
        <v>236</v>
      </c>
      <c r="B335" s="88">
        <v>11</v>
      </c>
      <c r="C335" s="88">
        <v>334</v>
      </c>
      <c r="D335" s="88" t="s">
        <v>247</v>
      </c>
      <c r="H335" s="88"/>
      <c r="L335" s="88"/>
      <c r="P335" s="88"/>
    </row>
    <row r="336" spans="1:16">
      <c r="A336" s="88" t="s">
        <v>236</v>
      </c>
      <c r="B336" s="88">
        <v>3</v>
      </c>
      <c r="C336" s="88">
        <v>335</v>
      </c>
      <c r="D336" s="88" t="s">
        <v>239</v>
      </c>
      <c r="H336" s="88"/>
      <c r="L336" s="88"/>
      <c r="P336" s="88"/>
    </row>
    <row r="337" spans="1:16">
      <c r="A337" s="88" t="s">
        <v>236</v>
      </c>
      <c r="B337" s="88">
        <v>33</v>
      </c>
      <c r="C337" s="88">
        <v>336</v>
      </c>
      <c r="D337" s="88" t="s">
        <v>266</v>
      </c>
      <c r="H337" s="88"/>
      <c r="L337" s="88"/>
      <c r="P337" s="88"/>
    </row>
    <row r="338" spans="1:16">
      <c r="A338" s="88" t="s">
        <v>236</v>
      </c>
      <c r="B338" s="88">
        <v>9</v>
      </c>
      <c r="C338" s="88">
        <v>337</v>
      </c>
      <c r="D338" s="88" t="s">
        <v>245</v>
      </c>
      <c r="H338" s="88"/>
      <c r="L338" s="88"/>
      <c r="P338" s="88"/>
    </row>
    <row r="339" spans="1:16">
      <c r="A339" s="88" t="s">
        <v>236</v>
      </c>
      <c r="B339" s="88">
        <v>29</v>
      </c>
      <c r="C339" s="88">
        <v>338</v>
      </c>
      <c r="D339" s="88" t="s">
        <v>180</v>
      </c>
      <c r="H339" s="88"/>
      <c r="L339" s="88"/>
      <c r="P339" s="88"/>
    </row>
    <row r="340" spans="1:16">
      <c r="A340" s="88" t="s">
        <v>236</v>
      </c>
      <c r="B340" s="88">
        <v>10</v>
      </c>
      <c r="C340" s="88">
        <v>339</v>
      </c>
      <c r="D340" s="88" t="s">
        <v>246</v>
      </c>
      <c r="H340" s="88"/>
      <c r="L340" s="88"/>
      <c r="P340" s="88"/>
    </row>
    <row r="341" spans="1:16">
      <c r="A341" s="88" t="s">
        <v>236</v>
      </c>
      <c r="B341" s="88">
        <v>25</v>
      </c>
      <c r="C341" s="88">
        <v>340</v>
      </c>
      <c r="D341" s="88" t="s">
        <v>261</v>
      </c>
      <c r="H341" s="88"/>
      <c r="L341" s="88"/>
      <c r="P341" s="88"/>
    </row>
    <row r="342" spans="1:16">
      <c r="A342" s="88" t="s">
        <v>236</v>
      </c>
      <c r="B342" s="88">
        <v>46</v>
      </c>
      <c r="C342" s="88">
        <v>341</v>
      </c>
      <c r="D342" s="88" t="s">
        <v>274</v>
      </c>
      <c r="F342"/>
      <c r="G342"/>
      <c r="H342" s="88"/>
      <c r="I342"/>
      <c r="L342" s="88"/>
      <c r="P342" s="88"/>
    </row>
    <row r="343" spans="1:16">
      <c r="A343" s="88" t="s">
        <v>236</v>
      </c>
      <c r="B343" s="88">
        <v>66</v>
      </c>
      <c r="C343" s="88">
        <v>342</v>
      </c>
      <c r="D343" s="88" t="s">
        <v>291</v>
      </c>
      <c r="F343"/>
      <c r="G343"/>
      <c r="H343" s="88"/>
      <c r="I343"/>
      <c r="L343" s="88"/>
      <c r="P343" s="88"/>
    </row>
    <row r="344" spans="1:16">
      <c r="A344" s="88" t="s">
        <v>236</v>
      </c>
      <c r="B344" s="88">
        <v>70</v>
      </c>
      <c r="C344" s="88">
        <v>343</v>
      </c>
      <c r="D344" s="88" t="s">
        <v>253</v>
      </c>
      <c r="F344"/>
      <c r="G344"/>
      <c r="H344" s="88"/>
      <c r="I344"/>
      <c r="L344" s="88"/>
      <c r="P344" s="88"/>
    </row>
    <row r="345" spans="1:16">
      <c r="A345" s="88" t="s">
        <v>236</v>
      </c>
      <c r="B345" s="88">
        <v>71</v>
      </c>
      <c r="C345" s="88">
        <v>344</v>
      </c>
      <c r="D345" s="88" t="s">
        <v>252</v>
      </c>
      <c r="F345"/>
      <c r="G345"/>
      <c r="H345" s="88"/>
      <c r="I345"/>
      <c r="L345" s="88"/>
      <c r="P345" s="88"/>
    </row>
    <row r="346" spans="1:16">
      <c r="A346" s="88" t="s">
        <v>236</v>
      </c>
      <c r="B346" s="88">
        <v>56</v>
      </c>
      <c r="C346" s="88">
        <v>345</v>
      </c>
      <c r="D346" s="88" t="s">
        <v>282</v>
      </c>
      <c r="F346"/>
      <c r="G346"/>
      <c r="H346" s="88"/>
      <c r="I346"/>
      <c r="L346" s="88"/>
      <c r="P346" s="88"/>
    </row>
    <row r="347" spans="1:16">
      <c r="A347" s="88" t="s">
        <v>236</v>
      </c>
      <c r="B347" s="88">
        <v>113</v>
      </c>
      <c r="C347" s="88">
        <v>346</v>
      </c>
      <c r="D347" s="88" t="s">
        <v>320</v>
      </c>
      <c r="F347"/>
      <c r="G347"/>
      <c r="H347" s="88"/>
      <c r="I347"/>
      <c r="L347" s="88"/>
      <c r="P347" s="88"/>
    </row>
    <row r="348" spans="1:16">
      <c r="A348" s="88" t="s">
        <v>236</v>
      </c>
      <c r="B348" s="88">
        <v>62</v>
      </c>
      <c r="C348" s="88">
        <v>347</v>
      </c>
      <c r="D348" s="88" t="s">
        <v>288</v>
      </c>
      <c r="F348"/>
      <c r="G348"/>
      <c r="H348" s="88"/>
      <c r="I348"/>
      <c r="L348" s="88"/>
      <c r="P348" s="88"/>
    </row>
    <row r="349" spans="1:16">
      <c r="A349" s="88" t="s">
        <v>236</v>
      </c>
      <c r="B349" s="88">
        <v>81</v>
      </c>
      <c r="C349" s="88">
        <v>348</v>
      </c>
      <c r="D349" s="88" t="s">
        <v>301</v>
      </c>
      <c r="F349"/>
      <c r="G349"/>
      <c r="H349" s="88"/>
      <c r="I349"/>
      <c r="L349" s="88"/>
      <c r="P349" s="88"/>
    </row>
    <row r="350" spans="1:16">
      <c r="A350" s="88" t="s">
        <v>236</v>
      </c>
      <c r="B350" s="88">
        <v>77</v>
      </c>
      <c r="C350" s="88">
        <v>349</v>
      </c>
      <c r="D350" s="88" t="s">
        <v>297</v>
      </c>
      <c r="F350"/>
      <c r="G350"/>
      <c r="H350" s="88"/>
      <c r="I350"/>
      <c r="L350" s="88"/>
      <c r="P350" s="88"/>
    </row>
    <row r="351" spans="1:16">
      <c r="A351" s="88" t="s">
        <v>236</v>
      </c>
      <c r="B351" s="88">
        <v>72</v>
      </c>
      <c r="C351" s="88">
        <v>350</v>
      </c>
      <c r="D351" s="88" t="s">
        <v>284</v>
      </c>
      <c r="F351"/>
      <c r="G351"/>
      <c r="H351" s="88"/>
      <c r="I351"/>
      <c r="L351" s="88"/>
      <c r="P351" s="88"/>
    </row>
    <row r="352" spans="1:16">
      <c r="A352" s="88" t="s">
        <v>236</v>
      </c>
      <c r="B352" s="88">
        <v>110</v>
      </c>
      <c r="C352" s="88">
        <v>351</v>
      </c>
      <c r="D352" s="88" t="s">
        <v>318</v>
      </c>
      <c r="F352"/>
      <c r="G352"/>
      <c r="H352" s="88"/>
      <c r="I352"/>
      <c r="L352" s="88"/>
      <c r="P352" s="88"/>
    </row>
    <row r="353" spans="1:16">
      <c r="A353" s="88" t="s">
        <v>236</v>
      </c>
      <c r="B353" s="88">
        <v>86</v>
      </c>
      <c r="C353" s="88">
        <v>352</v>
      </c>
      <c r="D353" s="88" t="s">
        <v>304</v>
      </c>
      <c r="F353"/>
      <c r="G353"/>
      <c r="H353" s="88"/>
      <c r="I353"/>
      <c r="L353" s="88"/>
      <c r="P353" s="88"/>
    </row>
    <row r="354" spans="1:16">
      <c r="A354" s="88" t="s">
        <v>236</v>
      </c>
      <c r="B354" s="88">
        <v>61</v>
      </c>
      <c r="C354" s="88">
        <v>353</v>
      </c>
      <c r="D354" s="88" t="s">
        <v>287</v>
      </c>
      <c r="F354"/>
      <c r="G354"/>
      <c r="H354" s="88"/>
      <c r="I354"/>
      <c r="L354" s="88"/>
      <c r="P354" s="88"/>
    </row>
    <row r="355" spans="1:16">
      <c r="A355" s="88" t="s">
        <v>236</v>
      </c>
      <c r="B355" s="88">
        <v>51</v>
      </c>
      <c r="C355" s="88">
        <v>354</v>
      </c>
      <c r="D355" s="88" t="s">
        <v>278</v>
      </c>
      <c r="F355"/>
      <c r="G355"/>
      <c r="H355" s="88"/>
      <c r="I355"/>
      <c r="L355" s="88"/>
      <c r="P355" s="88"/>
    </row>
    <row r="356" spans="1:16">
      <c r="A356" s="88" t="s">
        <v>236</v>
      </c>
      <c r="B356" s="88">
        <v>84</v>
      </c>
      <c r="C356" s="88">
        <v>355</v>
      </c>
      <c r="D356" s="88" t="s">
        <v>44</v>
      </c>
      <c r="F356"/>
      <c r="G356"/>
      <c r="H356" s="88"/>
      <c r="I356"/>
      <c r="L356" s="88"/>
      <c r="P356" s="88"/>
    </row>
    <row r="357" spans="1:16">
      <c r="A357" s="88" t="s">
        <v>236</v>
      </c>
      <c r="B357" s="88">
        <v>59</v>
      </c>
      <c r="C357" s="88">
        <v>356</v>
      </c>
      <c r="D357" s="88" t="s">
        <v>285</v>
      </c>
      <c r="F357"/>
      <c r="G357"/>
      <c r="H357" s="88"/>
      <c r="I357"/>
      <c r="L357" s="88"/>
      <c r="P357" s="88"/>
    </row>
    <row r="358" spans="1:16">
      <c r="A358" s="88" t="s">
        <v>236</v>
      </c>
      <c r="B358" s="88">
        <v>57</v>
      </c>
      <c r="C358" s="88">
        <v>357</v>
      </c>
      <c r="D358" s="88" t="s">
        <v>283</v>
      </c>
      <c r="F358"/>
      <c r="G358"/>
      <c r="H358" s="88"/>
      <c r="I358"/>
      <c r="L358" s="88"/>
      <c r="P358" s="88"/>
    </row>
    <row r="359" spans="1:16">
      <c r="A359" s="88" t="s">
        <v>236</v>
      </c>
      <c r="B359" s="88">
        <v>85</v>
      </c>
      <c r="C359" s="88">
        <v>358</v>
      </c>
      <c r="D359" s="88" t="s">
        <v>303</v>
      </c>
      <c r="F359"/>
      <c r="G359"/>
      <c r="H359" s="88"/>
      <c r="I359"/>
      <c r="L359" s="88"/>
      <c r="P359" s="88"/>
    </row>
    <row r="360" spans="1:16">
      <c r="A360" s="88" t="s">
        <v>236</v>
      </c>
      <c r="B360" s="88">
        <v>142</v>
      </c>
      <c r="C360" s="88">
        <v>359</v>
      </c>
      <c r="D360" s="88" t="s">
        <v>316</v>
      </c>
      <c r="F360"/>
      <c r="G360"/>
      <c r="H360" s="88"/>
      <c r="I360"/>
      <c r="L360" s="88"/>
      <c r="P360" s="88"/>
    </row>
    <row r="361" spans="1:16">
      <c r="A361" s="88" t="s">
        <v>236</v>
      </c>
      <c r="B361" s="88">
        <v>140</v>
      </c>
      <c r="C361" s="88">
        <v>360</v>
      </c>
      <c r="D361" s="88" t="s">
        <v>334</v>
      </c>
      <c r="F361"/>
      <c r="G361"/>
      <c r="H361" s="88"/>
      <c r="I361"/>
      <c r="L361" s="88"/>
      <c r="P361" s="88"/>
    </row>
    <row r="362" spans="1:16">
      <c r="A362" s="88" t="s">
        <v>0</v>
      </c>
      <c r="B362" s="88">
        <v>192</v>
      </c>
      <c r="C362" s="88">
        <v>361</v>
      </c>
      <c r="D362" s="88" t="s">
        <v>19</v>
      </c>
      <c r="F362"/>
      <c r="G362"/>
      <c r="H362" s="88"/>
      <c r="I362"/>
      <c r="L362" s="88"/>
      <c r="P362" s="88"/>
    </row>
    <row r="363" spans="1:16">
      <c r="A363" s="88" t="s">
        <v>0</v>
      </c>
      <c r="B363" s="88">
        <v>159</v>
      </c>
      <c r="C363" s="88">
        <v>362</v>
      </c>
      <c r="D363" s="88" t="s">
        <v>121</v>
      </c>
      <c r="F363"/>
      <c r="G363"/>
      <c r="H363" s="88"/>
      <c r="I363"/>
      <c r="L363" s="88"/>
      <c r="P363" s="88"/>
    </row>
    <row r="364" spans="1:16">
      <c r="A364" s="88" t="s">
        <v>0</v>
      </c>
      <c r="B364" s="88">
        <v>186</v>
      </c>
      <c r="C364" s="88">
        <v>363</v>
      </c>
      <c r="D364" s="88" t="s">
        <v>136</v>
      </c>
      <c r="H364" s="88"/>
      <c r="L364" s="88"/>
      <c r="P364" s="88"/>
    </row>
    <row r="365" spans="1:16">
      <c r="A365" s="88" t="s">
        <v>0</v>
      </c>
      <c r="B365" s="88">
        <v>153</v>
      </c>
      <c r="C365" s="88">
        <v>364</v>
      </c>
      <c r="D365" s="88" t="s">
        <v>118</v>
      </c>
      <c r="H365" s="88"/>
      <c r="L365" s="88"/>
      <c r="P365" s="88"/>
    </row>
    <row r="366" spans="1:16">
      <c r="A366" s="88" t="s">
        <v>0</v>
      </c>
      <c r="B366" s="88">
        <v>83</v>
      </c>
      <c r="C366" s="88">
        <v>365</v>
      </c>
      <c r="D366" s="88" t="s">
        <v>71</v>
      </c>
      <c r="H366" s="88"/>
      <c r="L366" s="88"/>
      <c r="P366" s="88"/>
    </row>
    <row r="367" spans="1:16">
      <c r="A367" s="88" t="s">
        <v>0</v>
      </c>
      <c r="B367" s="88">
        <v>185</v>
      </c>
      <c r="C367" s="88">
        <v>366</v>
      </c>
      <c r="D367" s="88" t="s">
        <v>21</v>
      </c>
      <c r="H367" s="88"/>
      <c r="L367" s="88"/>
      <c r="P367" s="88"/>
    </row>
    <row r="368" spans="1:16">
      <c r="A368" s="88" t="s">
        <v>0</v>
      </c>
      <c r="B368" s="88">
        <v>126</v>
      </c>
      <c r="C368" s="88">
        <v>367</v>
      </c>
      <c r="D368" s="88" t="s">
        <v>99</v>
      </c>
      <c r="H368" s="88"/>
      <c r="L368" s="88"/>
      <c r="P368" s="88"/>
    </row>
    <row r="369" spans="1:16">
      <c r="A369" s="88" t="s">
        <v>0</v>
      </c>
      <c r="B369" s="88">
        <v>78</v>
      </c>
      <c r="C369" s="88">
        <v>368</v>
      </c>
      <c r="D369" s="88" t="s">
        <v>68</v>
      </c>
      <c r="H369" s="88"/>
      <c r="L369" s="88"/>
      <c r="P369" s="88"/>
    </row>
    <row r="370" spans="1:16">
      <c r="A370" s="88" t="s">
        <v>0</v>
      </c>
      <c r="B370" s="88">
        <v>41</v>
      </c>
      <c r="C370" s="88">
        <v>369</v>
      </c>
      <c r="D370" s="88" t="s">
        <v>39</v>
      </c>
      <c r="H370" s="88"/>
      <c r="L370" s="88"/>
      <c r="P370" s="88"/>
    </row>
    <row r="371" spans="1:16">
      <c r="A371" s="88" t="s">
        <v>0</v>
      </c>
      <c r="B371" s="88">
        <v>233</v>
      </c>
      <c r="C371" s="88">
        <v>370</v>
      </c>
      <c r="D371" s="88" t="s">
        <v>46</v>
      </c>
      <c r="H371" s="88"/>
      <c r="L371" s="88"/>
      <c r="P371" s="88"/>
    </row>
    <row r="372" spans="1:16">
      <c r="A372" s="88" t="s">
        <v>0</v>
      </c>
      <c r="B372" s="88">
        <v>98</v>
      </c>
      <c r="C372" s="88">
        <v>371</v>
      </c>
      <c r="D372" s="88" t="s">
        <v>81</v>
      </c>
      <c r="H372" s="88"/>
      <c r="L372" s="88"/>
      <c r="P372" s="88"/>
    </row>
    <row r="373" spans="1:16">
      <c r="A373" s="88" t="s">
        <v>0</v>
      </c>
      <c r="B373" s="88">
        <v>160</v>
      </c>
      <c r="C373" s="88">
        <v>372</v>
      </c>
      <c r="D373" s="88" t="s">
        <v>122</v>
      </c>
      <c r="H373" s="88"/>
      <c r="L373" s="88"/>
      <c r="P373" s="88"/>
    </row>
    <row r="374" spans="1:16">
      <c r="A374" s="88" t="s">
        <v>0</v>
      </c>
      <c r="B374" s="88">
        <v>71</v>
      </c>
      <c r="C374" s="88">
        <v>373</v>
      </c>
      <c r="D374" s="88" t="s">
        <v>64</v>
      </c>
      <c r="H374" s="88"/>
      <c r="L374" s="88"/>
      <c r="P374" s="88"/>
    </row>
    <row r="375" spans="1:16">
      <c r="A375" s="88" t="s">
        <v>0</v>
      </c>
      <c r="B375" s="88">
        <v>166</v>
      </c>
      <c r="C375" s="88">
        <v>374</v>
      </c>
      <c r="D375" s="88" t="s">
        <v>114</v>
      </c>
      <c r="H375" s="88"/>
      <c r="L375" s="88"/>
      <c r="P375" s="88"/>
    </row>
    <row r="376" spans="1:16">
      <c r="A376" s="88" t="s">
        <v>0</v>
      </c>
      <c r="B376" s="88">
        <v>131</v>
      </c>
      <c r="C376" s="88">
        <v>375</v>
      </c>
      <c r="D376" s="88" t="s">
        <v>103</v>
      </c>
      <c r="H376" s="88"/>
      <c r="L376" s="88"/>
      <c r="P376" s="88"/>
    </row>
    <row r="377" spans="1:16">
      <c r="A377" s="88" t="s">
        <v>0</v>
      </c>
      <c r="B377" s="88">
        <v>89</v>
      </c>
      <c r="C377" s="88">
        <v>376</v>
      </c>
      <c r="D377" s="88" t="s">
        <v>40</v>
      </c>
      <c r="H377" s="88"/>
      <c r="L377" s="88"/>
      <c r="P377" s="88"/>
    </row>
    <row r="378" spans="1:16">
      <c r="A378" s="88" t="s">
        <v>0</v>
      </c>
      <c r="B378" s="88">
        <v>57</v>
      </c>
      <c r="C378" s="88">
        <v>377</v>
      </c>
      <c r="D378" s="88" t="s">
        <v>12</v>
      </c>
      <c r="H378" s="88"/>
      <c r="L378" s="88"/>
      <c r="P378" s="88"/>
    </row>
    <row r="379" spans="1:16">
      <c r="A379" s="88" t="s">
        <v>0</v>
      </c>
      <c r="B379" s="88">
        <v>132</v>
      </c>
      <c r="C379" s="88">
        <v>378</v>
      </c>
      <c r="D379" s="88" t="s">
        <v>104</v>
      </c>
      <c r="H379" s="88"/>
      <c r="L379" s="88"/>
      <c r="P379" s="88"/>
    </row>
    <row r="380" spans="1:16">
      <c r="A380" s="88" t="s">
        <v>0</v>
      </c>
      <c r="B380" s="88">
        <v>124</v>
      </c>
      <c r="C380" s="88">
        <v>379</v>
      </c>
      <c r="D380" s="88" t="s">
        <v>26</v>
      </c>
      <c r="H380" s="88"/>
      <c r="L380" s="88"/>
      <c r="P380" s="88"/>
    </row>
    <row r="381" spans="1:16">
      <c r="A381" s="88" t="s">
        <v>0</v>
      </c>
      <c r="B381" s="88">
        <v>118</v>
      </c>
      <c r="C381" s="88">
        <v>380</v>
      </c>
      <c r="D381" s="88" t="s">
        <v>96</v>
      </c>
      <c r="H381" s="88"/>
      <c r="L381" s="88"/>
      <c r="P381" s="88"/>
    </row>
    <row r="382" spans="1:16">
      <c r="A382" s="88" t="s">
        <v>236</v>
      </c>
      <c r="B382" s="88">
        <v>328</v>
      </c>
      <c r="C382" s="88">
        <v>381</v>
      </c>
      <c r="D382" s="88" t="s">
        <v>417</v>
      </c>
      <c r="H382" s="88"/>
      <c r="L382" s="88"/>
      <c r="P382" s="88"/>
    </row>
    <row r="383" spans="1:16">
      <c r="A383" s="88" t="s">
        <v>236</v>
      </c>
      <c r="B383" s="88">
        <v>320</v>
      </c>
      <c r="C383" s="88">
        <v>382</v>
      </c>
      <c r="D383" s="88" t="s">
        <v>294</v>
      </c>
      <c r="H383" s="88"/>
      <c r="L383" s="88"/>
      <c r="P383" s="88"/>
    </row>
    <row r="384" spans="1:16">
      <c r="A384" s="88" t="s">
        <v>236</v>
      </c>
      <c r="B384" s="88">
        <v>344</v>
      </c>
      <c r="C384" s="88">
        <v>383</v>
      </c>
      <c r="D384" s="88" t="s">
        <v>347</v>
      </c>
      <c r="H384" s="88"/>
      <c r="L384" s="88"/>
      <c r="P384" s="88"/>
    </row>
    <row r="385" spans="1:16">
      <c r="A385" s="88" t="s">
        <v>236</v>
      </c>
      <c r="B385" s="88">
        <v>317</v>
      </c>
      <c r="C385" s="88">
        <v>384</v>
      </c>
      <c r="D385" s="88" t="s">
        <v>317</v>
      </c>
      <c r="H385" s="88"/>
      <c r="L385" s="88"/>
      <c r="P385" s="88"/>
    </row>
    <row r="386" spans="1:16">
      <c r="A386" s="88" t="s">
        <v>236</v>
      </c>
      <c r="B386" s="88">
        <v>348</v>
      </c>
      <c r="C386" s="88">
        <v>385</v>
      </c>
      <c r="D386" s="88" t="s">
        <v>438</v>
      </c>
      <c r="H386" s="88"/>
      <c r="L386" s="88"/>
      <c r="P386" s="88"/>
    </row>
    <row r="387" spans="1:16">
      <c r="A387" s="88" t="s">
        <v>236</v>
      </c>
      <c r="B387" s="88">
        <v>355</v>
      </c>
      <c r="C387" s="88">
        <v>386</v>
      </c>
      <c r="D387" s="88" t="s">
        <v>325</v>
      </c>
      <c r="H387" s="88"/>
      <c r="L387" s="88"/>
      <c r="P387" s="88"/>
    </row>
    <row r="388" spans="1:16">
      <c r="A388" s="88" t="s">
        <v>236</v>
      </c>
      <c r="B388" s="88">
        <v>309</v>
      </c>
      <c r="C388" s="88">
        <v>387</v>
      </c>
      <c r="D388" s="88" t="s">
        <v>322</v>
      </c>
      <c r="H388" s="88"/>
      <c r="L388" s="88"/>
      <c r="P388" s="88"/>
    </row>
    <row r="389" spans="1:16">
      <c r="A389" s="88" t="s">
        <v>236</v>
      </c>
      <c r="B389" s="88">
        <v>285</v>
      </c>
      <c r="C389" s="88">
        <v>388</v>
      </c>
      <c r="D389" s="88" t="s">
        <v>416</v>
      </c>
      <c r="H389" s="88"/>
      <c r="L389" s="88"/>
      <c r="P389" s="88"/>
    </row>
    <row r="390" spans="1:16">
      <c r="A390" s="88" t="s">
        <v>236</v>
      </c>
      <c r="B390" s="88">
        <v>350</v>
      </c>
      <c r="C390" s="88">
        <v>389</v>
      </c>
      <c r="D390" s="88" t="s">
        <v>253</v>
      </c>
      <c r="H390" s="88"/>
      <c r="L390" s="88"/>
      <c r="P390" s="88"/>
    </row>
    <row r="391" spans="1:16">
      <c r="A391" s="88" t="s">
        <v>236</v>
      </c>
      <c r="B391" s="88">
        <v>345</v>
      </c>
      <c r="C391" s="88">
        <v>390</v>
      </c>
      <c r="D391" s="88" t="s">
        <v>329</v>
      </c>
      <c r="H391" s="88"/>
      <c r="L391" s="88"/>
      <c r="P391" s="88"/>
    </row>
    <row r="392" spans="1:16">
      <c r="A392" s="88" t="s">
        <v>236</v>
      </c>
      <c r="B392" s="88">
        <v>343</v>
      </c>
      <c r="C392" s="88">
        <v>391</v>
      </c>
      <c r="D392" s="88" t="s">
        <v>436</v>
      </c>
      <c r="H392" s="88"/>
      <c r="L392" s="88"/>
      <c r="P392" s="88"/>
    </row>
    <row r="393" spans="1:16">
      <c r="A393" s="88" t="s">
        <v>236</v>
      </c>
      <c r="B393" s="88">
        <v>341</v>
      </c>
      <c r="C393" s="88">
        <v>392</v>
      </c>
      <c r="D393" s="88" t="s">
        <v>252</v>
      </c>
      <c r="H393" s="88"/>
      <c r="L393" s="88"/>
      <c r="P393" s="88"/>
    </row>
    <row r="394" spans="1:16">
      <c r="A394" s="88" t="s">
        <v>236</v>
      </c>
      <c r="B394" s="88">
        <v>316</v>
      </c>
      <c r="C394" s="88">
        <v>393</v>
      </c>
      <c r="D394" s="88" t="s">
        <v>428</v>
      </c>
      <c r="H394" s="88"/>
      <c r="L394" s="88"/>
      <c r="P394" s="88"/>
    </row>
    <row r="395" spans="1:16">
      <c r="A395" s="88" t="s">
        <v>236</v>
      </c>
      <c r="B395" s="88">
        <v>284</v>
      </c>
      <c r="C395" s="88">
        <v>394</v>
      </c>
      <c r="D395" s="88" t="s">
        <v>276</v>
      </c>
      <c r="H395" s="88"/>
      <c r="L395" s="88"/>
      <c r="P395" s="88"/>
    </row>
    <row r="396" spans="1:16">
      <c r="A396" s="88" t="s">
        <v>236</v>
      </c>
      <c r="B396" s="88">
        <v>353</v>
      </c>
      <c r="C396" s="88">
        <v>395</v>
      </c>
      <c r="D396" s="88" t="s">
        <v>258</v>
      </c>
      <c r="H396" s="88"/>
      <c r="L396" s="88"/>
      <c r="P396" s="88"/>
    </row>
    <row r="397" spans="1:16">
      <c r="A397" s="88" t="s">
        <v>236</v>
      </c>
      <c r="B397" s="88">
        <v>351</v>
      </c>
      <c r="C397" s="88">
        <v>396</v>
      </c>
      <c r="D397" s="88" t="s">
        <v>316</v>
      </c>
      <c r="H397" s="88"/>
      <c r="L397" s="88"/>
      <c r="P397" s="88"/>
    </row>
    <row r="398" spans="1:16">
      <c r="A398" s="88" t="s">
        <v>236</v>
      </c>
      <c r="B398" s="88">
        <v>319</v>
      </c>
      <c r="C398" s="88">
        <v>397</v>
      </c>
      <c r="D398" s="88" t="s">
        <v>278</v>
      </c>
      <c r="H398" s="88"/>
      <c r="L398" s="88"/>
      <c r="P398" s="88"/>
    </row>
    <row r="399" spans="1:16">
      <c r="A399" s="88" t="s">
        <v>236</v>
      </c>
      <c r="B399" s="88">
        <v>339</v>
      </c>
      <c r="C399" s="88">
        <v>398</v>
      </c>
      <c r="D399" s="88" t="s">
        <v>316</v>
      </c>
      <c r="H399" s="88"/>
      <c r="L399" s="88"/>
      <c r="P399" s="88"/>
    </row>
    <row r="400" spans="1:16">
      <c r="A400" s="88" t="s">
        <v>236</v>
      </c>
      <c r="B400" s="88">
        <v>352</v>
      </c>
      <c r="C400" s="88">
        <v>399</v>
      </c>
      <c r="D400" s="88" t="s">
        <v>301</v>
      </c>
      <c r="H400" s="88"/>
      <c r="L400" s="88"/>
      <c r="P400" s="88"/>
    </row>
    <row r="401" spans="1:16">
      <c r="A401" s="88" t="s">
        <v>236</v>
      </c>
      <c r="B401" s="88">
        <v>356</v>
      </c>
      <c r="C401" s="88">
        <v>400</v>
      </c>
      <c r="D401" s="88" t="s">
        <v>254</v>
      </c>
      <c r="H401" s="88"/>
      <c r="L401" s="88"/>
      <c r="P401" s="88"/>
    </row>
    <row r="402" spans="1:16">
      <c r="A402" s="88" t="s">
        <v>0</v>
      </c>
      <c r="B402" s="88">
        <v>9</v>
      </c>
      <c r="C402" s="88">
        <v>401</v>
      </c>
      <c r="D402" s="88" t="s">
        <v>9</v>
      </c>
      <c r="H402" s="88"/>
      <c r="L402" s="88"/>
      <c r="P402" s="88"/>
    </row>
    <row r="403" spans="1:16">
      <c r="A403" s="88" t="s">
        <v>0</v>
      </c>
      <c r="B403" s="88">
        <v>143</v>
      </c>
      <c r="C403" s="88">
        <v>402</v>
      </c>
      <c r="D403" s="88" t="s">
        <v>112</v>
      </c>
      <c r="H403" s="88"/>
      <c r="L403" s="88"/>
      <c r="P403" s="88"/>
    </row>
    <row r="404" spans="1:16">
      <c r="A404" s="88" t="s">
        <v>0</v>
      </c>
      <c r="B404" s="88">
        <v>171</v>
      </c>
      <c r="C404" s="88">
        <v>403</v>
      </c>
      <c r="D404" s="88" t="s">
        <v>59</v>
      </c>
      <c r="H404" s="88"/>
      <c r="L404" s="88"/>
      <c r="P404" s="88"/>
    </row>
    <row r="405" spans="1:16">
      <c r="A405" s="88" t="s">
        <v>0</v>
      </c>
      <c r="B405" s="88">
        <v>95</v>
      </c>
      <c r="C405" s="88">
        <v>404</v>
      </c>
      <c r="D405" s="88" t="s">
        <v>80</v>
      </c>
      <c r="H405" s="88"/>
      <c r="L405" s="88"/>
      <c r="P405" s="88"/>
    </row>
    <row r="406" spans="1:16">
      <c r="A406" s="88" t="s">
        <v>0</v>
      </c>
      <c r="B406" s="88">
        <v>138</v>
      </c>
      <c r="C406" s="88">
        <v>405</v>
      </c>
      <c r="D406" s="88" t="s">
        <v>99</v>
      </c>
      <c r="H406" s="88"/>
      <c r="L406" s="88"/>
      <c r="P406" s="88"/>
    </row>
    <row r="407" spans="1:16">
      <c r="A407" s="88" t="s">
        <v>0</v>
      </c>
      <c r="B407" s="88">
        <v>1</v>
      </c>
      <c r="C407" s="88">
        <v>406</v>
      </c>
      <c r="D407" s="88" t="s">
        <v>1</v>
      </c>
      <c r="H407" s="88"/>
      <c r="L407" s="88"/>
      <c r="P407" s="88"/>
    </row>
    <row r="408" spans="1:16">
      <c r="A408" s="88" t="s">
        <v>0</v>
      </c>
      <c r="B408" s="88">
        <v>63</v>
      </c>
      <c r="C408" s="88">
        <v>407</v>
      </c>
      <c r="D408" s="88" t="s">
        <v>57</v>
      </c>
      <c r="H408" s="88"/>
      <c r="L408" s="88"/>
      <c r="P408" s="88"/>
    </row>
    <row r="409" spans="1:16">
      <c r="A409" s="88" t="s">
        <v>0</v>
      </c>
      <c r="B409" s="88">
        <v>141</v>
      </c>
      <c r="C409" s="88">
        <v>408</v>
      </c>
      <c r="D409" s="88" t="s">
        <v>61</v>
      </c>
      <c r="H409" s="88"/>
      <c r="L409" s="88"/>
      <c r="P409" s="88"/>
    </row>
    <row r="410" spans="1:16">
      <c r="A410" s="88" t="s">
        <v>0</v>
      </c>
      <c r="B410" s="88">
        <v>87</v>
      </c>
      <c r="C410" s="88">
        <v>409</v>
      </c>
      <c r="D410" s="88" t="s">
        <v>75</v>
      </c>
      <c r="H410" s="88"/>
      <c r="L410" s="88"/>
      <c r="P410" s="88"/>
    </row>
    <row r="411" spans="1:16">
      <c r="A411" s="88" t="s">
        <v>0</v>
      </c>
      <c r="B411" s="88">
        <v>20</v>
      </c>
      <c r="C411" s="88">
        <v>410</v>
      </c>
      <c r="D411" s="88" t="s">
        <v>20</v>
      </c>
      <c r="H411" s="88"/>
      <c r="L411" s="88"/>
      <c r="P411" s="88"/>
    </row>
    <row r="412" spans="1:16">
      <c r="A412" s="88" t="s">
        <v>0</v>
      </c>
      <c r="B412" s="88">
        <v>74</v>
      </c>
      <c r="C412" s="88">
        <v>411</v>
      </c>
      <c r="D412" s="88" t="s">
        <v>47</v>
      </c>
      <c r="H412" s="88"/>
      <c r="L412" s="88"/>
      <c r="P412" s="88"/>
    </row>
    <row r="413" spans="1:16">
      <c r="A413" s="88" t="s">
        <v>0</v>
      </c>
      <c r="B413" s="88">
        <v>85</v>
      </c>
      <c r="C413" s="88">
        <v>412</v>
      </c>
      <c r="D413" s="88" t="s">
        <v>73</v>
      </c>
      <c r="H413" s="88"/>
      <c r="L413" s="88"/>
      <c r="P413" s="88"/>
    </row>
    <row r="414" spans="1:16">
      <c r="A414" s="88" t="s">
        <v>0</v>
      </c>
      <c r="B414" s="88">
        <v>155</v>
      </c>
      <c r="C414" s="88">
        <v>413</v>
      </c>
      <c r="D414" s="88" t="s">
        <v>101</v>
      </c>
      <c r="H414" s="88"/>
      <c r="L414" s="88"/>
      <c r="P414" s="88"/>
    </row>
    <row r="415" spans="1:16">
      <c r="A415" s="88" t="s">
        <v>0</v>
      </c>
      <c r="B415" s="88">
        <v>58</v>
      </c>
      <c r="C415" s="88">
        <v>414</v>
      </c>
      <c r="D415" s="88" t="s">
        <v>53</v>
      </c>
      <c r="H415" s="88"/>
      <c r="L415" s="88"/>
      <c r="P415" s="88"/>
    </row>
    <row r="416" spans="1:16">
      <c r="A416" s="88" t="s">
        <v>0</v>
      </c>
      <c r="B416" s="88">
        <v>146</v>
      </c>
      <c r="C416" s="88">
        <v>415</v>
      </c>
      <c r="D416" s="88" t="s">
        <v>113</v>
      </c>
      <c r="H416" s="88"/>
      <c r="L416" s="88"/>
      <c r="P416" s="88"/>
    </row>
    <row r="417" spans="1:16">
      <c r="A417" s="88" t="s">
        <v>0</v>
      </c>
      <c r="B417" s="88">
        <v>176</v>
      </c>
      <c r="C417" s="88">
        <v>416</v>
      </c>
      <c r="D417" s="88" t="s">
        <v>39</v>
      </c>
      <c r="H417" s="88"/>
      <c r="L417" s="88"/>
      <c r="P417" s="88"/>
    </row>
    <row r="418" spans="1:16">
      <c r="A418" s="88" t="s">
        <v>0</v>
      </c>
      <c r="B418" s="88">
        <v>136</v>
      </c>
      <c r="C418" s="88">
        <v>417</v>
      </c>
      <c r="D418" s="88" t="s">
        <v>107</v>
      </c>
      <c r="H418" s="88"/>
      <c r="L418" s="88"/>
      <c r="P418" s="88"/>
    </row>
    <row r="419" spans="1:16">
      <c r="A419" s="88" t="s">
        <v>0</v>
      </c>
      <c r="B419" s="88">
        <v>38</v>
      </c>
      <c r="C419" s="88">
        <v>418</v>
      </c>
      <c r="D419" s="88" t="s">
        <v>37</v>
      </c>
      <c r="H419" s="88"/>
      <c r="L419" s="88"/>
      <c r="P419" s="88"/>
    </row>
    <row r="420" spans="1:16">
      <c r="A420" s="88" t="s">
        <v>0</v>
      </c>
      <c r="B420" s="88">
        <v>25</v>
      </c>
      <c r="C420" s="88">
        <v>419</v>
      </c>
      <c r="D420" s="88" t="s">
        <v>25</v>
      </c>
      <c r="H420" s="88"/>
      <c r="L420" s="88"/>
      <c r="P420" s="88"/>
    </row>
    <row r="421" spans="1:16">
      <c r="A421" s="88" t="s">
        <v>0</v>
      </c>
      <c r="B421" s="88">
        <v>12</v>
      </c>
      <c r="C421" s="88">
        <v>420</v>
      </c>
      <c r="D421" s="88" t="s">
        <v>12</v>
      </c>
      <c r="H421" s="88"/>
      <c r="L421" s="88"/>
      <c r="P421" s="88"/>
    </row>
    <row r="422" spans="1:16">
      <c r="A422" s="88" t="s">
        <v>236</v>
      </c>
      <c r="B422" s="88">
        <v>246</v>
      </c>
      <c r="C422" s="88">
        <v>421</v>
      </c>
      <c r="D422" s="88" t="s">
        <v>237</v>
      </c>
      <c r="H422" s="88"/>
      <c r="L422" s="88"/>
      <c r="P422" s="88"/>
    </row>
    <row r="423" spans="1:16">
      <c r="A423" s="88" t="s">
        <v>236</v>
      </c>
      <c r="B423" s="88">
        <v>307</v>
      </c>
      <c r="C423" s="88">
        <v>422</v>
      </c>
      <c r="D423" s="88" t="s">
        <v>330</v>
      </c>
      <c r="H423" s="88"/>
      <c r="L423" s="88"/>
      <c r="P423" s="88"/>
    </row>
    <row r="424" spans="1:16">
      <c r="A424" s="88" t="s">
        <v>236</v>
      </c>
      <c r="B424" s="88">
        <v>294</v>
      </c>
      <c r="C424" s="88">
        <v>423</v>
      </c>
      <c r="D424" s="88" t="s">
        <v>172</v>
      </c>
      <c r="H424" s="88"/>
      <c r="L424" s="88"/>
      <c r="P424" s="88"/>
    </row>
    <row r="425" spans="1:16">
      <c r="A425" s="88" t="s">
        <v>236</v>
      </c>
      <c r="B425" s="88">
        <v>278</v>
      </c>
      <c r="C425" s="88">
        <v>424</v>
      </c>
      <c r="D425" s="88" t="s">
        <v>413</v>
      </c>
      <c r="H425" s="88"/>
      <c r="L425" s="88"/>
      <c r="P425" s="88"/>
    </row>
    <row r="426" spans="1:16">
      <c r="A426" s="88" t="s">
        <v>236</v>
      </c>
      <c r="B426" s="88">
        <v>231</v>
      </c>
      <c r="C426" s="88">
        <v>425</v>
      </c>
      <c r="D426" s="88" t="s">
        <v>392</v>
      </c>
      <c r="H426" s="88"/>
      <c r="L426" s="88"/>
      <c r="P426" s="88"/>
    </row>
    <row r="427" spans="1:16">
      <c r="A427" s="88" t="s">
        <v>236</v>
      </c>
      <c r="B427" s="88">
        <v>242</v>
      </c>
      <c r="C427" s="88">
        <v>426</v>
      </c>
      <c r="D427" s="88" t="s">
        <v>398</v>
      </c>
      <c r="H427" s="88"/>
      <c r="L427" s="88"/>
      <c r="P427" s="88"/>
    </row>
    <row r="428" spans="1:16">
      <c r="A428" s="88" t="s">
        <v>236</v>
      </c>
      <c r="B428" s="88">
        <v>303</v>
      </c>
      <c r="C428" s="88">
        <v>427</v>
      </c>
      <c r="D428" s="88" t="s">
        <v>334</v>
      </c>
      <c r="H428" s="88"/>
      <c r="L428" s="88"/>
      <c r="P428" s="88"/>
    </row>
    <row r="429" spans="1:16">
      <c r="A429" s="88" t="s">
        <v>236</v>
      </c>
      <c r="B429" s="88">
        <v>276</v>
      </c>
      <c r="C429" s="88">
        <v>428</v>
      </c>
      <c r="D429" s="88" t="s">
        <v>354</v>
      </c>
      <c r="H429" s="88"/>
      <c r="L429" s="88"/>
      <c r="P429" s="88"/>
    </row>
    <row r="430" spans="1:16">
      <c r="A430" s="88" t="s">
        <v>236</v>
      </c>
      <c r="B430" s="88">
        <v>275</v>
      </c>
      <c r="C430" s="88">
        <v>429</v>
      </c>
      <c r="D430" s="88" t="s">
        <v>373</v>
      </c>
      <c r="H430" s="88"/>
      <c r="L430" s="88"/>
      <c r="P430" s="88"/>
    </row>
    <row r="431" spans="1:16">
      <c r="A431" s="88" t="s">
        <v>236</v>
      </c>
      <c r="B431" s="88">
        <v>290</v>
      </c>
      <c r="C431" s="88">
        <v>430</v>
      </c>
      <c r="D431" s="88" t="s">
        <v>290</v>
      </c>
      <c r="H431" s="88"/>
      <c r="L431" s="88"/>
      <c r="P431" s="88"/>
    </row>
    <row r="432" spans="1:16">
      <c r="A432" s="88" t="s">
        <v>236</v>
      </c>
      <c r="B432" s="88">
        <v>259</v>
      </c>
      <c r="C432" s="88">
        <v>431</v>
      </c>
      <c r="D432" s="88" t="s">
        <v>140</v>
      </c>
      <c r="H432" s="88"/>
      <c r="L432" s="88"/>
      <c r="P432" s="88"/>
    </row>
    <row r="433" spans="1:16">
      <c r="A433" s="88" t="s">
        <v>236</v>
      </c>
      <c r="B433" s="88">
        <v>347</v>
      </c>
      <c r="C433" s="88">
        <v>432</v>
      </c>
      <c r="D433" s="88" t="s">
        <v>437</v>
      </c>
      <c r="H433" s="88"/>
      <c r="L433" s="88"/>
      <c r="P433" s="88"/>
    </row>
    <row r="434" spans="1:16">
      <c r="A434" s="88" t="s">
        <v>236</v>
      </c>
      <c r="B434" s="88">
        <v>296</v>
      </c>
      <c r="C434" s="88">
        <v>433</v>
      </c>
      <c r="D434" s="88" t="s">
        <v>418</v>
      </c>
      <c r="H434" s="88"/>
      <c r="L434" s="88"/>
      <c r="P434" s="88"/>
    </row>
    <row r="435" spans="1:16">
      <c r="A435" s="88" t="s">
        <v>236</v>
      </c>
      <c r="B435" s="88">
        <v>314</v>
      </c>
      <c r="C435" s="88">
        <v>434</v>
      </c>
      <c r="D435" s="88" t="s">
        <v>427</v>
      </c>
      <c r="H435" s="88"/>
      <c r="L435" s="88"/>
      <c r="P435" s="88"/>
    </row>
    <row r="436" spans="1:16">
      <c r="A436" s="88" t="s">
        <v>236</v>
      </c>
      <c r="B436" s="88">
        <v>300</v>
      </c>
      <c r="C436" s="88">
        <v>435</v>
      </c>
      <c r="D436" s="88" t="s">
        <v>422</v>
      </c>
      <c r="H436" s="88"/>
      <c r="L436" s="88"/>
      <c r="P436" s="88"/>
    </row>
    <row r="437" spans="1:16">
      <c r="A437" s="88" t="s">
        <v>236</v>
      </c>
      <c r="B437" s="88">
        <v>280</v>
      </c>
      <c r="C437" s="88">
        <v>436</v>
      </c>
      <c r="D437" s="88" t="s">
        <v>415</v>
      </c>
      <c r="H437" s="88"/>
      <c r="L437" s="88"/>
      <c r="P437" s="88"/>
    </row>
    <row r="438" spans="1:16">
      <c r="A438" s="88" t="s">
        <v>236</v>
      </c>
      <c r="B438" s="88">
        <v>326</v>
      </c>
      <c r="C438" s="88">
        <v>437</v>
      </c>
      <c r="D438" s="88" t="s">
        <v>401</v>
      </c>
      <c r="H438" s="88"/>
      <c r="L438" s="88"/>
      <c r="P438" s="88"/>
    </row>
    <row r="439" spans="1:16">
      <c r="A439" s="88" t="s">
        <v>236</v>
      </c>
      <c r="B439" s="88">
        <v>311</v>
      </c>
      <c r="C439" s="88">
        <v>438</v>
      </c>
      <c r="D439" s="88" t="s">
        <v>355</v>
      </c>
      <c r="H439" s="88"/>
      <c r="L439" s="88"/>
      <c r="P439" s="88"/>
    </row>
    <row r="440" spans="1:16">
      <c r="A440" s="88" t="s">
        <v>236</v>
      </c>
      <c r="B440" s="88">
        <v>333</v>
      </c>
      <c r="C440" s="88">
        <v>439</v>
      </c>
      <c r="D440" s="88" t="s">
        <v>432</v>
      </c>
      <c r="H440" s="88"/>
      <c r="L440" s="88"/>
      <c r="P440" s="88"/>
    </row>
    <row r="441" spans="1:16">
      <c r="A441" s="88" t="s">
        <v>236</v>
      </c>
      <c r="B441" s="88">
        <v>279</v>
      </c>
      <c r="C441" s="88">
        <v>440</v>
      </c>
      <c r="D441" s="88" t="s">
        <v>414</v>
      </c>
      <c r="H441" s="88"/>
      <c r="L441" s="88"/>
      <c r="P441" s="88"/>
    </row>
    <row r="442" spans="1:16">
      <c r="A442" s="88" t="s">
        <v>0</v>
      </c>
      <c r="B442" s="88">
        <v>22</v>
      </c>
      <c r="C442" s="88">
        <v>441</v>
      </c>
      <c r="D442" s="88" t="s">
        <v>22</v>
      </c>
      <c r="H442" s="88"/>
      <c r="L442" s="88"/>
      <c r="P442" s="88"/>
    </row>
    <row r="443" spans="1:16">
      <c r="A443" s="88" t="s">
        <v>0</v>
      </c>
      <c r="B443" s="88">
        <v>148</v>
      </c>
      <c r="C443" s="88">
        <v>442</v>
      </c>
      <c r="D443" s="88" t="s">
        <v>115</v>
      </c>
      <c r="H443" s="88"/>
      <c r="L443" s="88"/>
      <c r="P443" s="88"/>
    </row>
    <row r="444" spans="1:16">
      <c r="A444" s="88" t="s">
        <v>0</v>
      </c>
      <c r="B444" s="88">
        <v>173</v>
      </c>
      <c r="C444" s="88">
        <v>443</v>
      </c>
      <c r="D444" s="88" t="s">
        <v>130</v>
      </c>
      <c r="H444" s="88"/>
      <c r="L444" s="88"/>
      <c r="P444" s="88"/>
    </row>
    <row r="445" spans="1:16">
      <c r="A445" s="88" t="s">
        <v>0</v>
      </c>
      <c r="B445" s="88">
        <v>67</v>
      </c>
      <c r="C445" s="88">
        <v>444</v>
      </c>
      <c r="D445" s="88" t="s">
        <v>50</v>
      </c>
      <c r="H445" s="88"/>
      <c r="L445" s="88"/>
      <c r="P445" s="88"/>
    </row>
    <row r="446" spans="1:16">
      <c r="A446" s="88" t="s">
        <v>0</v>
      </c>
      <c r="B446" s="88">
        <v>96</v>
      </c>
      <c r="C446" s="88">
        <v>445</v>
      </c>
      <c r="D446" s="88" t="s">
        <v>47</v>
      </c>
      <c r="H446" s="88"/>
      <c r="L446" s="88"/>
      <c r="P446" s="88"/>
    </row>
    <row r="447" spans="1:16">
      <c r="A447" s="88" t="s">
        <v>0</v>
      </c>
      <c r="B447" s="88">
        <v>94</v>
      </c>
      <c r="C447" s="88">
        <v>446</v>
      </c>
      <c r="D447" s="88" t="s">
        <v>2</v>
      </c>
      <c r="H447" s="88"/>
      <c r="L447" s="88"/>
      <c r="P447" s="88"/>
    </row>
    <row r="448" spans="1:16">
      <c r="A448" s="88" t="s">
        <v>0</v>
      </c>
      <c r="B448" s="88">
        <v>127</v>
      </c>
      <c r="C448" s="88">
        <v>447</v>
      </c>
      <c r="D448" s="88" t="s">
        <v>100</v>
      </c>
      <c r="H448" s="88"/>
      <c r="L448" s="88"/>
      <c r="P448" s="88"/>
    </row>
    <row r="449" spans="1:16">
      <c r="A449" s="88" t="s">
        <v>0</v>
      </c>
      <c r="B449" s="88">
        <v>7</v>
      </c>
      <c r="C449" s="88">
        <v>448</v>
      </c>
      <c r="D449" s="88" t="s">
        <v>7</v>
      </c>
      <c r="H449" s="88"/>
      <c r="L449" s="88"/>
      <c r="P449" s="88"/>
    </row>
    <row r="450" spans="1:16">
      <c r="A450" s="88" t="s">
        <v>0</v>
      </c>
      <c r="B450" s="88">
        <v>193</v>
      </c>
      <c r="C450" s="88">
        <v>449</v>
      </c>
      <c r="D450" s="88" t="s">
        <v>138</v>
      </c>
      <c r="H450" s="88"/>
      <c r="L450" s="88"/>
      <c r="P450" s="88"/>
    </row>
    <row r="451" spans="1:16">
      <c r="A451" s="88" t="s">
        <v>0</v>
      </c>
      <c r="B451" s="88">
        <v>46</v>
      </c>
      <c r="C451" s="88">
        <v>450</v>
      </c>
      <c r="D451" s="88" t="s">
        <v>43</v>
      </c>
      <c r="H451" s="88"/>
      <c r="L451" s="88"/>
      <c r="P451" s="88"/>
    </row>
    <row r="452" spans="1:16">
      <c r="A452" s="88" t="s">
        <v>0</v>
      </c>
      <c r="B452" s="88">
        <v>154</v>
      </c>
      <c r="C452" s="88">
        <v>451</v>
      </c>
      <c r="D452" s="88" t="s">
        <v>119</v>
      </c>
      <c r="H452" s="88"/>
      <c r="L452" s="88"/>
      <c r="P452" s="88"/>
    </row>
    <row r="453" spans="1:16">
      <c r="A453" s="88" t="s">
        <v>0</v>
      </c>
      <c r="B453" s="88">
        <v>137</v>
      </c>
      <c r="C453" s="88">
        <v>452</v>
      </c>
      <c r="D453" s="88" t="s">
        <v>108</v>
      </c>
      <c r="H453" s="88"/>
      <c r="L453" s="88"/>
      <c r="P453" s="88"/>
    </row>
    <row r="454" spans="1:16">
      <c r="A454" s="88" t="s">
        <v>0</v>
      </c>
      <c r="B454" s="88">
        <v>203</v>
      </c>
      <c r="C454" s="88">
        <v>453</v>
      </c>
      <c r="D454" s="88" t="s">
        <v>141</v>
      </c>
      <c r="H454" s="88"/>
      <c r="L454" s="88"/>
      <c r="P454" s="88"/>
    </row>
    <row r="455" spans="1:16">
      <c r="A455" s="88" t="s">
        <v>0</v>
      </c>
      <c r="B455" s="88">
        <v>240</v>
      </c>
      <c r="C455" s="88">
        <v>454</v>
      </c>
      <c r="D455" s="88" t="s">
        <v>87</v>
      </c>
      <c r="H455" s="88"/>
      <c r="L455" s="88"/>
      <c r="P455" s="88"/>
    </row>
    <row r="456" spans="1:16">
      <c r="A456" s="88" t="s">
        <v>0</v>
      </c>
      <c r="B456" s="88">
        <v>45</v>
      </c>
      <c r="C456" s="88">
        <v>455</v>
      </c>
      <c r="D456" s="88" t="s">
        <v>42</v>
      </c>
      <c r="H456" s="88"/>
      <c r="L456" s="88"/>
      <c r="P456" s="88"/>
    </row>
    <row r="457" spans="1:16">
      <c r="A457" s="88" t="s">
        <v>0</v>
      </c>
      <c r="B457" s="88">
        <v>48</v>
      </c>
      <c r="C457" s="88">
        <v>456</v>
      </c>
      <c r="D457" s="88" t="s">
        <v>45</v>
      </c>
      <c r="H457" s="88"/>
      <c r="L457" s="88"/>
      <c r="P457" s="88"/>
    </row>
    <row r="458" spans="1:16">
      <c r="A458" s="88" t="s">
        <v>0</v>
      </c>
      <c r="B458" s="88">
        <v>100</v>
      </c>
      <c r="C458" s="88">
        <v>457</v>
      </c>
      <c r="D458" s="88" t="s">
        <v>83</v>
      </c>
      <c r="H458" s="88"/>
      <c r="L458" s="88"/>
      <c r="P458" s="88"/>
    </row>
    <row r="459" spans="1:16">
      <c r="A459" s="88" t="s">
        <v>0</v>
      </c>
      <c r="B459" s="88">
        <v>77</v>
      </c>
      <c r="C459" s="88">
        <v>458</v>
      </c>
      <c r="D459" s="88" t="s">
        <v>67</v>
      </c>
      <c r="H459" s="88"/>
      <c r="L459" s="88"/>
      <c r="P459" s="88"/>
    </row>
    <row r="460" spans="1:16">
      <c r="A460" s="88" t="s">
        <v>0</v>
      </c>
      <c r="B460" s="88">
        <v>34</v>
      </c>
      <c r="C460" s="88">
        <v>459</v>
      </c>
      <c r="D460" s="88" t="s">
        <v>33</v>
      </c>
      <c r="H460" s="88"/>
      <c r="L460" s="88"/>
      <c r="P460" s="88"/>
    </row>
    <row r="461" spans="1:16">
      <c r="A461" s="88" t="s">
        <v>0</v>
      </c>
      <c r="B461" s="88">
        <v>39</v>
      </c>
      <c r="C461" s="88">
        <v>460</v>
      </c>
      <c r="D461" s="88" t="s">
        <v>28</v>
      </c>
      <c r="H461" s="88"/>
      <c r="L461" s="88"/>
      <c r="P461" s="88"/>
    </row>
    <row r="462" spans="1:16">
      <c r="A462" s="88" t="s">
        <v>236</v>
      </c>
      <c r="B462" s="88">
        <v>346</v>
      </c>
      <c r="C462" s="88">
        <v>461</v>
      </c>
      <c r="D462" s="88" t="s">
        <v>326</v>
      </c>
      <c r="H462" s="88"/>
      <c r="L462" s="88"/>
      <c r="P462" s="88"/>
    </row>
    <row r="463" spans="1:16">
      <c r="A463" s="88" t="s">
        <v>236</v>
      </c>
      <c r="B463" s="88">
        <v>354</v>
      </c>
      <c r="C463" s="88">
        <v>462</v>
      </c>
      <c r="D463" s="88" t="s">
        <v>439</v>
      </c>
      <c r="H463" s="88"/>
      <c r="L463" s="88"/>
      <c r="P463" s="88"/>
    </row>
    <row r="464" spans="1:16">
      <c r="A464" s="88" t="s">
        <v>236</v>
      </c>
      <c r="B464" s="88">
        <v>329</v>
      </c>
      <c r="C464" s="88">
        <v>463</v>
      </c>
      <c r="D464" s="88" t="s">
        <v>273</v>
      </c>
      <c r="H464" s="88"/>
      <c r="L464" s="88"/>
      <c r="P464" s="88"/>
    </row>
    <row r="465" spans="1:16">
      <c r="A465" s="88" t="s">
        <v>236</v>
      </c>
      <c r="B465" s="88">
        <v>274</v>
      </c>
      <c r="C465" s="88">
        <v>464</v>
      </c>
      <c r="D465" s="88" t="s">
        <v>412</v>
      </c>
      <c r="H465" s="88"/>
      <c r="L465" s="88"/>
      <c r="P465" s="88"/>
    </row>
    <row r="466" spans="1:16">
      <c r="A466" s="88" t="s">
        <v>236</v>
      </c>
      <c r="B466" s="88">
        <v>321</v>
      </c>
      <c r="C466" s="88">
        <v>465</v>
      </c>
      <c r="D466" s="88" t="s">
        <v>326</v>
      </c>
      <c r="H466" s="88"/>
      <c r="L466" s="88"/>
      <c r="P466" s="88"/>
    </row>
    <row r="467" spans="1:16">
      <c r="A467" s="88" t="s">
        <v>236</v>
      </c>
      <c r="B467" s="88">
        <v>337</v>
      </c>
      <c r="C467" s="88">
        <v>466</v>
      </c>
      <c r="D467" s="88" t="s">
        <v>434</v>
      </c>
      <c r="H467" s="88"/>
      <c r="L467" s="88"/>
      <c r="P467" s="88"/>
    </row>
    <row r="468" spans="1:16">
      <c r="A468" s="88" t="s">
        <v>236</v>
      </c>
      <c r="B468" s="88">
        <v>295</v>
      </c>
      <c r="C468" s="88">
        <v>467</v>
      </c>
      <c r="D468" s="88" t="s">
        <v>240</v>
      </c>
      <c r="H468" s="88"/>
      <c r="L468" s="88"/>
      <c r="P468" s="88"/>
    </row>
    <row r="469" spans="1:16">
      <c r="A469" s="88" t="s">
        <v>236</v>
      </c>
      <c r="B469" s="88">
        <v>318</v>
      </c>
      <c r="C469" s="88">
        <v>468</v>
      </c>
      <c r="D469" s="88" t="s">
        <v>370</v>
      </c>
      <c r="H469" s="88"/>
      <c r="L469" s="88"/>
      <c r="P469" s="88"/>
    </row>
    <row r="470" spans="1:16">
      <c r="A470" s="88" t="s">
        <v>236</v>
      </c>
      <c r="B470" s="88">
        <v>247</v>
      </c>
      <c r="C470" s="88">
        <v>469</v>
      </c>
      <c r="D470" s="88" t="s">
        <v>366</v>
      </c>
      <c r="H470" s="88"/>
      <c r="L470" s="88"/>
      <c r="P470" s="88"/>
    </row>
    <row r="471" spans="1:16">
      <c r="A471" s="88" t="s">
        <v>236</v>
      </c>
      <c r="B471" s="88">
        <v>277</v>
      </c>
      <c r="C471" s="88">
        <v>470</v>
      </c>
      <c r="D471" s="88" t="s">
        <v>321</v>
      </c>
      <c r="H471" s="88"/>
      <c r="L471" s="88"/>
      <c r="P471" s="88"/>
    </row>
    <row r="472" spans="1:16">
      <c r="A472" s="88" t="s">
        <v>236</v>
      </c>
      <c r="B472" s="88">
        <v>336</v>
      </c>
      <c r="C472" s="88">
        <v>471</v>
      </c>
      <c r="D472" s="88" t="s">
        <v>315</v>
      </c>
      <c r="H472" s="88"/>
      <c r="L472" s="88"/>
      <c r="P472" s="88"/>
    </row>
    <row r="473" spans="1:16">
      <c r="A473" s="88" t="s">
        <v>236</v>
      </c>
      <c r="B473" s="88">
        <v>250</v>
      </c>
      <c r="C473" s="88">
        <v>472</v>
      </c>
      <c r="D473" s="88" t="s">
        <v>400</v>
      </c>
      <c r="H473" s="88"/>
      <c r="L473" s="88"/>
      <c r="P473" s="88"/>
    </row>
    <row r="474" spans="1:16">
      <c r="A474" s="88" t="s">
        <v>236</v>
      </c>
      <c r="B474" s="88">
        <v>238</v>
      </c>
      <c r="C474" s="88">
        <v>473</v>
      </c>
      <c r="D474" s="88" t="s">
        <v>314</v>
      </c>
      <c r="H474" s="88"/>
      <c r="L474" s="88"/>
      <c r="P474" s="88"/>
    </row>
    <row r="475" spans="1:16">
      <c r="A475" s="88" t="s">
        <v>236</v>
      </c>
      <c r="B475" s="88">
        <v>282</v>
      </c>
      <c r="C475" s="88">
        <v>474</v>
      </c>
      <c r="D475" s="88" t="s">
        <v>346</v>
      </c>
      <c r="H475" s="88"/>
      <c r="L475" s="88"/>
      <c r="P475" s="88"/>
    </row>
    <row r="476" spans="1:16">
      <c r="A476" s="88" t="s">
        <v>236</v>
      </c>
      <c r="B476" s="88">
        <v>237</v>
      </c>
      <c r="C476" s="88">
        <v>475</v>
      </c>
      <c r="D476" s="88" t="s">
        <v>397</v>
      </c>
      <c r="H476" s="88"/>
      <c r="L476" s="88"/>
      <c r="P476" s="88"/>
    </row>
    <row r="477" spans="1:16">
      <c r="A477" s="88" t="s">
        <v>236</v>
      </c>
      <c r="B477" s="88">
        <v>261</v>
      </c>
      <c r="C477" s="88">
        <v>476</v>
      </c>
      <c r="D477" s="88" t="s">
        <v>299</v>
      </c>
      <c r="H477" s="88"/>
      <c r="L477" s="88"/>
      <c r="P477" s="88"/>
    </row>
    <row r="478" spans="1:16">
      <c r="A478" s="88" t="s">
        <v>236</v>
      </c>
      <c r="B478" s="88">
        <v>359</v>
      </c>
      <c r="C478" s="88">
        <v>477</v>
      </c>
      <c r="D478" s="88" t="s">
        <v>392</v>
      </c>
      <c r="H478" s="88"/>
      <c r="L478" s="88"/>
      <c r="P478" s="88"/>
    </row>
    <row r="479" spans="1:16">
      <c r="A479" s="88" t="s">
        <v>236</v>
      </c>
      <c r="B479" s="88">
        <v>289</v>
      </c>
      <c r="C479" s="88">
        <v>478</v>
      </c>
      <c r="D479" s="88" t="s">
        <v>6</v>
      </c>
      <c r="H479" s="88"/>
      <c r="L479" s="88"/>
      <c r="P479" s="88"/>
    </row>
    <row r="480" spans="1:16">
      <c r="A480" s="88" t="s">
        <v>236</v>
      </c>
      <c r="B480" s="88">
        <v>263</v>
      </c>
      <c r="C480" s="88">
        <v>479</v>
      </c>
      <c r="D480" s="88" t="s">
        <v>332</v>
      </c>
      <c r="H480" s="88"/>
      <c r="L480" s="88"/>
      <c r="P480" s="88"/>
    </row>
    <row r="481" spans="1:16">
      <c r="A481" s="88" t="s">
        <v>236</v>
      </c>
      <c r="B481" s="88">
        <v>358</v>
      </c>
      <c r="C481" s="88">
        <v>480</v>
      </c>
      <c r="D481" s="88" t="s">
        <v>441</v>
      </c>
      <c r="H481" s="88"/>
      <c r="L481" s="88"/>
      <c r="P481" s="88"/>
    </row>
    <row r="482" spans="1:16">
      <c r="A482" s="88" t="s">
        <v>236</v>
      </c>
      <c r="B482" s="88">
        <v>262</v>
      </c>
      <c r="C482" s="88">
        <v>481</v>
      </c>
      <c r="D482" s="88" t="s">
        <v>406</v>
      </c>
      <c r="H482" s="88"/>
      <c r="L482" s="88"/>
      <c r="P482" s="88"/>
    </row>
    <row r="483" spans="1:16">
      <c r="A483" s="88" t="s">
        <v>236</v>
      </c>
      <c r="B483" s="88">
        <v>233</v>
      </c>
      <c r="C483" s="88">
        <v>482</v>
      </c>
      <c r="D483" s="88" t="s">
        <v>393</v>
      </c>
      <c r="H483" s="88"/>
      <c r="L483" s="88"/>
      <c r="P483" s="88"/>
    </row>
    <row r="484" spans="1:16">
      <c r="A484" s="88" t="s">
        <v>236</v>
      </c>
      <c r="B484" s="88">
        <v>257</v>
      </c>
      <c r="C484" s="88">
        <v>483</v>
      </c>
      <c r="D484" s="88" t="s">
        <v>263</v>
      </c>
      <c r="H484" s="88"/>
      <c r="L484" s="88"/>
      <c r="P484" s="88"/>
    </row>
    <row r="485" spans="1:16">
      <c r="A485" s="88" t="s">
        <v>236</v>
      </c>
      <c r="B485" s="88">
        <v>335</v>
      </c>
      <c r="C485" s="88">
        <v>484</v>
      </c>
      <c r="D485" s="88" t="s">
        <v>433</v>
      </c>
      <c r="H485" s="88"/>
      <c r="L485" s="88"/>
      <c r="P485" s="88"/>
    </row>
    <row r="486" spans="1:16">
      <c r="A486" s="88" t="s">
        <v>236</v>
      </c>
      <c r="B486" s="88">
        <v>224</v>
      </c>
      <c r="C486" s="88">
        <v>485</v>
      </c>
      <c r="D486" s="88" t="s">
        <v>386</v>
      </c>
      <c r="H486" s="88"/>
      <c r="L486" s="88"/>
      <c r="P486" s="88"/>
    </row>
    <row r="487" spans="1:16">
      <c r="A487" s="88" t="s">
        <v>236</v>
      </c>
      <c r="B487" s="88">
        <v>301</v>
      </c>
      <c r="C487" s="88">
        <v>486</v>
      </c>
      <c r="D487" s="88" t="s">
        <v>423</v>
      </c>
      <c r="H487" s="88"/>
      <c r="L487" s="88"/>
      <c r="P487" s="88"/>
    </row>
    <row r="488" spans="1:16">
      <c r="A488" s="88" t="s">
        <v>236</v>
      </c>
      <c r="B488" s="88">
        <v>239</v>
      </c>
      <c r="C488" s="88">
        <v>487</v>
      </c>
      <c r="D488" s="88" t="s">
        <v>287</v>
      </c>
      <c r="H488" s="88"/>
      <c r="L488" s="88"/>
      <c r="P488" s="88"/>
    </row>
    <row r="489" spans="1:16">
      <c r="A489" s="88" t="s">
        <v>236</v>
      </c>
      <c r="B489" s="88">
        <v>297</v>
      </c>
      <c r="C489" s="88">
        <v>488</v>
      </c>
      <c r="D489" s="88" t="s">
        <v>419</v>
      </c>
      <c r="H489" s="88"/>
      <c r="L489" s="88"/>
      <c r="P489" s="88"/>
    </row>
    <row r="490" spans="1:16">
      <c r="A490" s="88" t="s">
        <v>236</v>
      </c>
      <c r="B490" s="88">
        <v>340</v>
      </c>
      <c r="C490" s="88">
        <v>489</v>
      </c>
      <c r="D490" s="88" t="s">
        <v>264</v>
      </c>
      <c r="H490" s="88"/>
      <c r="L490" s="88"/>
      <c r="P490" s="88"/>
    </row>
    <row r="491" spans="1:16">
      <c r="A491" s="88" t="s">
        <v>236</v>
      </c>
      <c r="B491" s="88">
        <v>342</v>
      </c>
      <c r="C491" s="88">
        <v>490</v>
      </c>
      <c r="D491" s="88" t="s">
        <v>435</v>
      </c>
      <c r="H491" s="88"/>
      <c r="L491" s="88"/>
      <c r="P491" s="88"/>
    </row>
    <row r="492" spans="1:16">
      <c r="A492" s="88" t="s">
        <v>0</v>
      </c>
      <c r="B492" s="88">
        <v>134</v>
      </c>
      <c r="C492" s="88">
        <v>491</v>
      </c>
      <c r="D492" s="88" t="s">
        <v>31</v>
      </c>
      <c r="H492" s="88"/>
      <c r="L492" s="88"/>
      <c r="P492" s="88"/>
    </row>
    <row r="493" spans="1:16">
      <c r="A493" s="88" t="s">
        <v>0</v>
      </c>
      <c r="B493" s="88">
        <v>189</v>
      </c>
      <c r="C493" s="88">
        <v>492</v>
      </c>
      <c r="D493" s="88" t="s">
        <v>1</v>
      </c>
      <c r="H493" s="88"/>
      <c r="L493" s="88"/>
      <c r="P493" s="88"/>
    </row>
    <row r="494" spans="1:16">
      <c r="A494" s="88" t="s">
        <v>0</v>
      </c>
      <c r="B494" s="88">
        <v>80</v>
      </c>
      <c r="C494" s="88">
        <v>493</v>
      </c>
      <c r="D494" s="88" t="s">
        <v>69</v>
      </c>
      <c r="H494" s="88"/>
      <c r="L494" s="88"/>
      <c r="P494" s="88"/>
    </row>
    <row r="495" spans="1:16">
      <c r="A495" s="88" t="s">
        <v>0</v>
      </c>
      <c r="B495" s="88">
        <v>24</v>
      </c>
      <c r="C495" s="88">
        <v>494</v>
      </c>
      <c r="D495" s="88" t="s">
        <v>24</v>
      </c>
      <c r="H495" s="88"/>
      <c r="L495" s="88"/>
      <c r="P495" s="88"/>
    </row>
    <row r="496" spans="1:16">
      <c r="A496" s="88" t="s">
        <v>0</v>
      </c>
      <c r="B496" s="88">
        <v>8</v>
      </c>
      <c r="C496" s="88">
        <v>495</v>
      </c>
      <c r="D496" s="88" t="s">
        <v>8</v>
      </c>
      <c r="H496" s="88"/>
      <c r="L496" s="88"/>
      <c r="P496" s="88"/>
    </row>
    <row r="497" spans="1:16">
      <c r="A497" s="88" t="s">
        <v>0</v>
      </c>
      <c r="B497" s="88">
        <v>111</v>
      </c>
      <c r="C497" s="88">
        <v>496</v>
      </c>
      <c r="D497" s="88" t="s">
        <v>89</v>
      </c>
      <c r="H497" s="88"/>
      <c r="L497" s="88"/>
      <c r="P497" s="88"/>
    </row>
    <row r="498" spans="1:16">
      <c r="A498" s="88" t="s">
        <v>0</v>
      </c>
      <c r="B498" s="88">
        <v>69</v>
      </c>
      <c r="C498" s="88">
        <v>497</v>
      </c>
      <c r="D498" s="88" t="s">
        <v>62</v>
      </c>
      <c r="H498" s="88"/>
      <c r="L498" s="88"/>
      <c r="P498" s="88"/>
    </row>
    <row r="499" spans="1:16">
      <c r="A499" s="88" t="s">
        <v>0</v>
      </c>
      <c r="B499" s="88">
        <v>130</v>
      </c>
      <c r="C499" s="88">
        <v>498</v>
      </c>
      <c r="D499" s="88" t="s">
        <v>45</v>
      </c>
      <c r="H499" s="88"/>
      <c r="L499" s="88"/>
      <c r="P499" s="88"/>
    </row>
    <row r="500" spans="1:16">
      <c r="A500" s="88" t="s">
        <v>0</v>
      </c>
      <c r="B500" s="88">
        <v>91</v>
      </c>
      <c r="C500" s="88">
        <v>499</v>
      </c>
      <c r="D500" s="88" t="s">
        <v>77</v>
      </c>
      <c r="H500" s="88"/>
      <c r="L500" s="88"/>
      <c r="P500" s="88"/>
    </row>
    <row r="501" spans="1:16">
      <c r="A501" s="88" t="s">
        <v>0</v>
      </c>
      <c r="B501" s="88">
        <v>16</v>
      </c>
      <c r="C501" s="88">
        <v>500</v>
      </c>
      <c r="D501" s="88" t="s">
        <v>16</v>
      </c>
      <c r="H501" s="88"/>
      <c r="L501" s="88"/>
      <c r="P501" s="88"/>
    </row>
    <row r="502" spans="1:16">
      <c r="A502" s="88" t="s">
        <v>0</v>
      </c>
      <c r="B502" s="88">
        <v>27</v>
      </c>
      <c r="C502" s="88">
        <v>501</v>
      </c>
      <c r="D502" s="88" t="s">
        <v>27</v>
      </c>
      <c r="H502" s="88"/>
      <c r="L502" s="88"/>
      <c r="P502" s="88"/>
    </row>
    <row r="503" spans="1:16">
      <c r="A503" s="88" t="s">
        <v>0</v>
      </c>
      <c r="B503" s="88">
        <v>76</v>
      </c>
      <c r="C503" s="88">
        <v>502</v>
      </c>
      <c r="D503" s="88" t="s">
        <v>28</v>
      </c>
      <c r="H503" s="88"/>
      <c r="L503" s="88"/>
      <c r="P503" s="88"/>
    </row>
    <row r="504" spans="1:16">
      <c r="A504" s="88" t="s">
        <v>0</v>
      </c>
      <c r="B504" s="88">
        <v>106</v>
      </c>
      <c r="C504" s="88">
        <v>503</v>
      </c>
      <c r="D504" s="88" t="s">
        <v>85</v>
      </c>
      <c r="H504" s="88"/>
      <c r="L504" s="88"/>
      <c r="P504" s="88"/>
    </row>
    <row r="505" spans="1:16">
      <c r="A505" s="88" t="s">
        <v>0</v>
      </c>
      <c r="B505" s="88">
        <v>17</v>
      </c>
      <c r="C505" s="88">
        <v>504</v>
      </c>
      <c r="D505" s="88" t="s">
        <v>17</v>
      </c>
      <c r="H505" s="88"/>
      <c r="L505" s="88"/>
      <c r="P505" s="88"/>
    </row>
    <row r="506" spans="1:16">
      <c r="A506" s="88" t="s">
        <v>0</v>
      </c>
      <c r="B506" s="88">
        <v>109</v>
      </c>
      <c r="C506" s="88">
        <v>505</v>
      </c>
      <c r="D506" s="88" t="s">
        <v>87</v>
      </c>
      <c r="H506" s="88"/>
      <c r="L506" s="88"/>
      <c r="P506" s="88"/>
    </row>
    <row r="507" spans="1:16">
      <c r="A507" s="88" t="s">
        <v>0</v>
      </c>
      <c r="B507" s="88">
        <v>55</v>
      </c>
      <c r="C507" s="88">
        <v>506</v>
      </c>
      <c r="D507" s="88" t="s">
        <v>28</v>
      </c>
      <c r="H507" s="88"/>
      <c r="L507" s="88"/>
      <c r="P507" s="88"/>
    </row>
    <row r="508" spans="1:16">
      <c r="A508" s="88" t="s">
        <v>0</v>
      </c>
      <c r="B508" s="88">
        <v>190</v>
      </c>
      <c r="C508" s="88">
        <v>507</v>
      </c>
      <c r="D508" s="88" t="s">
        <v>11</v>
      </c>
      <c r="H508" s="88"/>
      <c r="L508" s="88"/>
      <c r="P508" s="88"/>
    </row>
    <row r="509" spans="1:16">
      <c r="A509" s="88" t="s">
        <v>0</v>
      </c>
      <c r="B509" s="88">
        <v>169</v>
      </c>
      <c r="C509" s="88">
        <v>508</v>
      </c>
      <c r="D509" s="88" t="s">
        <v>127</v>
      </c>
      <c r="H509" s="88"/>
      <c r="L509" s="88"/>
      <c r="P509" s="88"/>
    </row>
    <row r="510" spans="1:16">
      <c r="A510" s="88" t="s">
        <v>0</v>
      </c>
      <c r="B510" s="88">
        <v>47</v>
      </c>
      <c r="C510" s="88">
        <v>509</v>
      </c>
      <c r="D510" s="88" t="s">
        <v>44</v>
      </c>
      <c r="H510" s="88"/>
      <c r="L510" s="88"/>
      <c r="P510" s="88"/>
    </row>
    <row r="511" spans="1:16">
      <c r="A511" s="88" t="s">
        <v>0</v>
      </c>
      <c r="B511" s="88">
        <v>56</v>
      </c>
      <c r="C511" s="88">
        <v>510</v>
      </c>
      <c r="D511" s="88" t="s">
        <v>52</v>
      </c>
      <c r="H511" s="88"/>
      <c r="L511" s="88"/>
      <c r="P511" s="88"/>
    </row>
    <row r="512" spans="1:16">
      <c r="A512" s="88" t="s">
        <v>0</v>
      </c>
      <c r="B512" s="88">
        <v>178</v>
      </c>
      <c r="C512" s="88">
        <v>511</v>
      </c>
      <c r="D512" s="88" t="s">
        <v>114</v>
      </c>
      <c r="H512" s="88"/>
      <c r="L512" s="88"/>
      <c r="P512" s="88"/>
    </row>
    <row r="513" spans="1:16">
      <c r="A513" s="88" t="s">
        <v>0</v>
      </c>
      <c r="B513" s="88">
        <v>102</v>
      </c>
      <c r="C513" s="88">
        <v>512</v>
      </c>
      <c r="D513" s="88" t="s">
        <v>28</v>
      </c>
      <c r="H513" s="88"/>
      <c r="L513" s="88"/>
      <c r="P513" s="88"/>
    </row>
    <row r="514" spans="1:16">
      <c r="A514" s="88" t="s">
        <v>0</v>
      </c>
      <c r="B514" s="88">
        <v>79</v>
      </c>
      <c r="C514" s="88">
        <v>513</v>
      </c>
      <c r="D514" s="88" t="s">
        <v>66</v>
      </c>
      <c r="H514" s="88"/>
      <c r="L514" s="88"/>
      <c r="P514" s="88"/>
    </row>
    <row r="515" spans="1:16">
      <c r="A515" s="88" t="s">
        <v>0</v>
      </c>
      <c r="B515" s="88">
        <v>196</v>
      </c>
      <c r="C515" s="88">
        <v>514</v>
      </c>
      <c r="D515" s="88" t="s">
        <v>46</v>
      </c>
      <c r="H515" s="88"/>
      <c r="L515" s="88"/>
      <c r="P515" s="88"/>
    </row>
    <row r="516" spans="1:16">
      <c r="A516" s="88" t="s">
        <v>0</v>
      </c>
      <c r="B516" s="88">
        <v>108</v>
      </c>
      <c r="C516" s="88">
        <v>515</v>
      </c>
      <c r="D516" s="88" t="s">
        <v>86</v>
      </c>
      <c r="H516" s="88"/>
      <c r="L516" s="88"/>
      <c r="P516" s="88"/>
    </row>
    <row r="517" spans="1:16">
      <c r="A517" s="88" t="s">
        <v>0</v>
      </c>
      <c r="B517" s="88">
        <v>10</v>
      </c>
      <c r="C517" s="88">
        <v>516</v>
      </c>
      <c r="D517" s="88" t="s">
        <v>10</v>
      </c>
      <c r="H517" s="88"/>
      <c r="L517" s="88"/>
      <c r="P517" s="88"/>
    </row>
    <row r="518" spans="1:16">
      <c r="A518" s="88" t="s">
        <v>0</v>
      </c>
      <c r="B518" s="88">
        <v>42</v>
      </c>
      <c r="C518" s="88">
        <v>517</v>
      </c>
      <c r="D518" s="88" t="s">
        <v>40</v>
      </c>
      <c r="H518" s="88"/>
      <c r="L518" s="88"/>
      <c r="P518" s="88"/>
    </row>
    <row r="519" spans="1:16">
      <c r="A519" s="88" t="s">
        <v>0</v>
      </c>
      <c r="B519" s="88">
        <v>65</v>
      </c>
      <c r="C519" s="88">
        <v>518</v>
      </c>
      <c r="D519" s="88" t="s">
        <v>59</v>
      </c>
      <c r="H519" s="88"/>
      <c r="L519" s="88"/>
      <c r="P519" s="88"/>
    </row>
    <row r="520" spans="1:16">
      <c r="A520" s="88" t="s">
        <v>0</v>
      </c>
      <c r="B520" s="88">
        <v>181</v>
      </c>
      <c r="C520" s="88">
        <v>519</v>
      </c>
      <c r="D520" s="88" t="s">
        <v>132</v>
      </c>
      <c r="H520" s="88"/>
      <c r="L520" s="88"/>
      <c r="P520" s="88"/>
    </row>
    <row r="521" spans="1:16">
      <c r="A521" s="88" t="s">
        <v>0</v>
      </c>
      <c r="B521" s="88">
        <v>2</v>
      </c>
      <c r="C521" s="88">
        <v>520</v>
      </c>
      <c r="D521" s="88" t="s">
        <v>2</v>
      </c>
      <c r="H521" s="88"/>
      <c r="L521" s="88"/>
      <c r="P521" s="88"/>
    </row>
    <row r="522" spans="1:16">
      <c r="A522" s="88" t="s">
        <v>236</v>
      </c>
      <c r="B522" s="88">
        <v>251</v>
      </c>
      <c r="C522" s="88">
        <v>521</v>
      </c>
      <c r="D522" s="88" t="s">
        <v>401</v>
      </c>
      <c r="H522" s="88"/>
      <c r="L522" s="88"/>
      <c r="P522" s="88"/>
    </row>
    <row r="523" spans="1:16">
      <c r="A523" s="88" t="s">
        <v>236</v>
      </c>
      <c r="B523" s="88">
        <v>287</v>
      </c>
      <c r="C523" s="88">
        <v>522</v>
      </c>
      <c r="D523" s="88" t="s">
        <v>339</v>
      </c>
      <c r="H523" s="88"/>
      <c r="L523" s="88"/>
      <c r="P523" s="88"/>
    </row>
    <row r="524" spans="1:16">
      <c r="A524" s="88" t="s">
        <v>236</v>
      </c>
      <c r="B524" s="88">
        <v>286</v>
      </c>
      <c r="C524" s="88">
        <v>523</v>
      </c>
      <c r="D524" s="88" t="s">
        <v>348</v>
      </c>
      <c r="H524" s="88"/>
      <c r="L524" s="88"/>
      <c r="P524" s="88"/>
    </row>
    <row r="525" spans="1:16">
      <c r="A525" s="88" t="s">
        <v>236</v>
      </c>
      <c r="B525" s="88">
        <v>230</v>
      </c>
      <c r="C525" s="88">
        <v>524</v>
      </c>
      <c r="D525" s="88" t="s">
        <v>377</v>
      </c>
      <c r="H525" s="88"/>
      <c r="L525" s="88"/>
      <c r="P525" s="88"/>
    </row>
    <row r="526" spans="1:16">
      <c r="A526" s="88" t="s">
        <v>236</v>
      </c>
      <c r="B526" s="88">
        <v>313</v>
      </c>
      <c r="C526" s="88">
        <v>525</v>
      </c>
      <c r="D526" s="88" t="s">
        <v>426</v>
      </c>
      <c r="H526" s="88"/>
      <c r="L526" s="88"/>
      <c r="P526" s="88"/>
    </row>
    <row r="527" spans="1:16">
      <c r="A527" s="88" t="s">
        <v>236</v>
      </c>
      <c r="B527" s="88">
        <v>254</v>
      </c>
      <c r="C527" s="88">
        <v>526</v>
      </c>
      <c r="D527" s="88" t="s">
        <v>403</v>
      </c>
      <c r="H527" s="88"/>
      <c r="L527" s="88"/>
      <c r="P527" s="88"/>
    </row>
    <row r="528" spans="1:16">
      <c r="A528" s="88" t="s">
        <v>236</v>
      </c>
      <c r="B528" s="88">
        <v>272</v>
      </c>
      <c r="C528" s="88">
        <v>527</v>
      </c>
      <c r="D528" s="88" t="s">
        <v>266</v>
      </c>
      <c r="H528" s="88"/>
      <c r="L528" s="88"/>
      <c r="P528" s="88"/>
    </row>
    <row r="529" spans="1:16">
      <c r="A529" s="88" t="s">
        <v>236</v>
      </c>
      <c r="B529" s="88">
        <v>310</v>
      </c>
      <c r="C529" s="88">
        <v>528</v>
      </c>
      <c r="D529" s="88" t="s">
        <v>425</v>
      </c>
      <c r="H529" s="88"/>
      <c r="L529" s="88"/>
      <c r="P529" s="88"/>
    </row>
    <row r="530" spans="1:16">
      <c r="A530" s="88" t="s">
        <v>236</v>
      </c>
      <c r="B530" s="88">
        <v>270</v>
      </c>
      <c r="C530" s="88">
        <v>529</v>
      </c>
      <c r="D530" s="88" t="s">
        <v>409</v>
      </c>
      <c r="H530" s="88"/>
      <c r="L530" s="88"/>
      <c r="P530" s="88"/>
    </row>
    <row r="531" spans="1:16">
      <c r="A531" s="88" t="s">
        <v>236</v>
      </c>
      <c r="B531" s="88">
        <v>349</v>
      </c>
      <c r="C531" s="88">
        <v>530</v>
      </c>
      <c r="D531" s="88" t="s">
        <v>399</v>
      </c>
      <c r="H531" s="88"/>
      <c r="L531" s="88"/>
      <c r="P531" s="88"/>
    </row>
    <row r="532" spans="1:16">
      <c r="A532" s="88" t="s">
        <v>236</v>
      </c>
      <c r="B532" s="88">
        <v>223</v>
      </c>
      <c r="C532" s="88">
        <v>531</v>
      </c>
      <c r="D532" s="88" t="s">
        <v>385</v>
      </c>
      <c r="H532" s="88"/>
      <c r="L532" s="88"/>
      <c r="P532" s="88"/>
    </row>
    <row r="533" spans="1:16">
      <c r="A533" s="88" t="s">
        <v>236</v>
      </c>
      <c r="B533" s="88">
        <v>220</v>
      </c>
      <c r="C533" s="88">
        <v>532</v>
      </c>
      <c r="D533" s="88" t="s">
        <v>382</v>
      </c>
      <c r="H533" s="88"/>
      <c r="L533" s="88"/>
      <c r="P533" s="88"/>
    </row>
    <row r="534" spans="1:16">
      <c r="A534" s="88" t="s">
        <v>236</v>
      </c>
      <c r="B534" s="88">
        <v>204</v>
      </c>
      <c r="C534" s="88">
        <v>533</v>
      </c>
      <c r="D534" s="88" t="s">
        <v>238</v>
      </c>
      <c r="H534" s="88"/>
      <c r="L534" s="88"/>
      <c r="P534" s="88"/>
    </row>
    <row r="535" spans="1:16">
      <c r="A535" s="88" t="s">
        <v>236</v>
      </c>
      <c r="B535" s="88">
        <v>268</v>
      </c>
      <c r="C535" s="88">
        <v>534</v>
      </c>
      <c r="D535" s="88" t="s">
        <v>408</v>
      </c>
      <c r="H535" s="88"/>
      <c r="L535" s="88"/>
      <c r="P535" s="88"/>
    </row>
    <row r="536" spans="1:16">
      <c r="A536" s="88" t="s">
        <v>236</v>
      </c>
      <c r="B536" s="88">
        <v>288</v>
      </c>
      <c r="C536" s="88">
        <v>535</v>
      </c>
      <c r="D536" s="88" t="s">
        <v>242</v>
      </c>
      <c r="H536" s="88"/>
      <c r="L536" s="88"/>
      <c r="P536" s="88"/>
    </row>
    <row r="537" spans="1:16">
      <c r="A537" s="88" t="s">
        <v>236</v>
      </c>
      <c r="B537" s="88">
        <v>273</v>
      </c>
      <c r="C537" s="88">
        <v>536</v>
      </c>
      <c r="D537" s="88" t="s">
        <v>411</v>
      </c>
      <c r="H537" s="88"/>
      <c r="L537" s="88"/>
      <c r="P537" s="88"/>
    </row>
    <row r="538" spans="1:16">
      <c r="A538" s="88" t="s">
        <v>236</v>
      </c>
      <c r="B538" s="88">
        <v>327</v>
      </c>
      <c r="C538" s="88">
        <v>537</v>
      </c>
      <c r="D538" s="88" t="s">
        <v>243</v>
      </c>
      <c r="H538" s="88"/>
      <c r="L538" s="88"/>
      <c r="P538" s="88"/>
    </row>
    <row r="539" spans="1:16">
      <c r="A539" s="88" t="s">
        <v>236</v>
      </c>
      <c r="B539" s="88">
        <v>215</v>
      </c>
      <c r="C539" s="88">
        <v>538</v>
      </c>
      <c r="D539" s="88" t="s">
        <v>309</v>
      </c>
      <c r="H539" s="88"/>
      <c r="L539" s="88"/>
      <c r="P539" s="88"/>
    </row>
    <row r="540" spans="1:16">
      <c r="A540" s="88" t="s">
        <v>236</v>
      </c>
      <c r="B540" s="88">
        <v>306</v>
      </c>
      <c r="C540" s="88">
        <v>539</v>
      </c>
      <c r="D540" s="88" t="s">
        <v>165</v>
      </c>
      <c r="H540" s="88"/>
      <c r="L540" s="88"/>
      <c r="P540" s="88"/>
    </row>
    <row r="541" spans="1:16">
      <c r="A541" s="88" t="s">
        <v>236</v>
      </c>
      <c r="B541" s="88">
        <v>206</v>
      </c>
      <c r="C541" s="88">
        <v>540</v>
      </c>
      <c r="D541" s="88" t="s">
        <v>283</v>
      </c>
      <c r="H541" s="88"/>
      <c r="L541" s="88"/>
      <c r="P541" s="88"/>
    </row>
    <row r="542" spans="1:16">
      <c r="A542" s="88" t="s">
        <v>0</v>
      </c>
      <c r="B542" s="88">
        <v>70</v>
      </c>
      <c r="C542" s="88">
        <v>541</v>
      </c>
      <c r="D542" s="88" t="s">
        <v>63</v>
      </c>
      <c r="H542" s="88"/>
      <c r="L542" s="88"/>
      <c r="P542" s="88"/>
    </row>
    <row r="543" spans="1:16">
      <c r="A543" s="88" t="s">
        <v>0</v>
      </c>
      <c r="B543" s="88">
        <v>6</v>
      </c>
      <c r="C543" s="88">
        <v>542</v>
      </c>
      <c r="D543" s="88" t="s">
        <v>6</v>
      </c>
      <c r="H543" s="88"/>
      <c r="L543" s="88"/>
      <c r="P543" s="88"/>
    </row>
    <row r="544" spans="1:16">
      <c r="A544" s="88" t="s">
        <v>0</v>
      </c>
      <c r="B544" s="88">
        <v>172</v>
      </c>
      <c r="C544" s="88">
        <v>543</v>
      </c>
      <c r="D544" s="88" t="s">
        <v>129</v>
      </c>
      <c r="H544" s="88"/>
      <c r="L544" s="88"/>
      <c r="P544" s="88"/>
    </row>
    <row r="545" spans="1:16">
      <c r="A545" s="88" t="s">
        <v>0</v>
      </c>
      <c r="B545" s="88">
        <v>242</v>
      </c>
      <c r="C545" s="88">
        <v>544</v>
      </c>
      <c r="D545" s="88" t="s">
        <v>49</v>
      </c>
      <c r="H545" s="88"/>
      <c r="L545" s="88"/>
      <c r="P545" s="88"/>
    </row>
    <row r="546" spans="1:16">
      <c r="A546" s="88" t="s">
        <v>0</v>
      </c>
      <c r="B546" s="88">
        <v>168</v>
      </c>
      <c r="C546" s="88">
        <v>545</v>
      </c>
      <c r="D546" s="88" t="s">
        <v>117</v>
      </c>
      <c r="H546" s="88"/>
      <c r="L546" s="88"/>
      <c r="P546" s="88"/>
    </row>
    <row r="547" spans="1:16">
      <c r="A547" s="88" t="s">
        <v>0</v>
      </c>
      <c r="B547" s="88">
        <v>144</v>
      </c>
      <c r="C547" s="88">
        <v>546</v>
      </c>
      <c r="D547" s="88" t="s">
        <v>46</v>
      </c>
      <c r="H547" s="88"/>
      <c r="L547" s="88"/>
      <c r="P547" s="88"/>
    </row>
    <row r="548" spans="1:16">
      <c r="A548" s="88" t="s">
        <v>0</v>
      </c>
      <c r="B548" s="88">
        <v>103</v>
      </c>
      <c r="C548" s="88">
        <v>547</v>
      </c>
      <c r="D548" s="88" t="s">
        <v>20</v>
      </c>
      <c r="H548" s="88"/>
      <c r="L548" s="88"/>
      <c r="P548" s="88"/>
    </row>
    <row r="549" spans="1:16">
      <c r="A549" s="88" t="s">
        <v>0</v>
      </c>
      <c r="B549" s="88">
        <v>61</v>
      </c>
      <c r="C549" s="88">
        <v>548</v>
      </c>
      <c r="D549" s="88" t="s">
        <v>56</v>
      </c>
      <c r="H549" s="88"/>
      <c r="L549" s="88"/>
      <c r="P549" s="88"/>
    </row>
    <row r="550" spans="1:16">
      <c r="A550" s="88" t="s">
        <v>0</v>
      </c>
      <c r="B550" s="88">
        <v>150</v>
      </c>
      <c r="C550" s="88">
        <v>549</v>
      </c>
      <c r="D550" s="88" t="s">
        <v>76</v>
      </c>
      <c r="H550" s="88"/>
      <c r="L550"/>
      <c r="P550" s="88"/>
    </row>
    <row r="551" spans="1:16">
      <c r="A551" s="88" t="s">
        <v>0</v>
      </c>
      <c r="B551" s="88">
        <v>200</v>
      </c>
      <c r="C551" s="88">
        <v>550</v>
      </c>
      <c r="D551" s="88" t="s">
        <v>9</v>
      </c>
      <c r="H551" s="88"/>
      <c r="L551" s="88"/>
      <c r="P551" s="88"/>
    </row>
    <row r="552" spans="1:16">
      <c r="A552" s="88" t="s">
        <v>0</v>
      </c>
      <c r="B552" s="88">
        <v>62</v>
      </c>
      <c r="C552" s="88">
        <v>551</v>
      </c>
      <c r="D552" s="88" t="s">
        <v>42</v>
      </c>
      <c r="H552" s="88"/>
      <c r="L552" s="88"/>
      <c r="P552" s="88"/>
    </row>
    <row r="553" spans="1:16">
      <c r="A553" s="88" t="s">
        <v>0</v>
      </c>
      <c r="B553" s="88">
        <v>104</v>
      </c>
      <c r="C553" s="88">
        <v>552</v>
      </c>
      <c r="D553" s="88" t="s">
        <v>16</v>
      </c>
      <c r="H553" s="88"/>
      <c r="L553" s="88"/>
      <c r="P553" s="88"/>
    </row>
    <row r="554" spans="1:16">
      <c r="A554" s="88" t="s">
        <v>0</v>
      </c>
      <c r="B554" s="88">
        <v>151</v>
      </c>
      <c r="C554" s="88">
        <v>553</v>
      </c>
      <c r="D554" s="88" t="s">
        <v>109</v>
      </c>
      <c r="H554" s="88"/>
      <c r="L554" s="88"/>
      <c r="P554" s="88"/>
    </row>
    <row r="555" spans="1:16">
      <c r="A555" s="88" t="s">
        <v>0</v>
      </c>
      <c r="B555" s="88">
        <v>37</v>
      </c>
      <c r="C555" s="88">
        <v>554</v>
      </c>
      <c r="D555" s="88" t="s">
        <v>36</v>
      </c>
      <c r="H555" s="88"/>
      <c r="L555" s="88"/>
      <c r="P555" s="88"/>
    </row>
    <row r="556" spans="1:16">
      <c r="A556" s="88" t="s">
        <v>0</v>
      </c>
      <c r="B556" s="88">
        <v>75</v>
      </c>
      <c r="C556" s="88">
        <v>555</v>
      </c>
      <c r="D556" s="88" t="s">
        <v>4</v>
      </c>
      <c r="H556" s="88"/>
      <c r="L556" s="88"/>
      <c r="P556" s="88"/>
    </row>
    <row r="557" spans="1:16">
      <c r="A557" s="88" t="s">
        <v>0</v>
      </c>
      <c r="B557" s="88">
        <v>35</v>
      </c>
      <c r="C557" s="88">
        <v>556</v>
      </c>
      <c r="D557" s="88" t="s">
        <v>34</v>
      </c>
      <c r="H557" s="88"/>
      <c r="L557" s="88"/>
      <c r="P557" s="88"/>
    </row>
    <row r="558" spans="1:16">
      <c r="A558" s="88" t="s">
        <v>0</v>
      </c>
      <c r="B558" s="88">
        <v>187</v>
      </c>
      <c r="C558" s="88">
        <v>557</v>
      </c>
      <c r="D558" s="88" t="s">
        <v>137</v>
      </c>
      <c r="H558" s="88"/>
      <c r="L558" s="88"/>
      <c r="P558" s="88"/>
    </row>
    <row r="559" spans="1:16">
      <c r="A559" s="88" t="s">
        <v>0</v>
      </c>
      <c r="B559" s="88">
        <v>81</v>
      </c>
      <c r="C559" s="88">
        <v>558</v>
      </c>
      <c r="D559" s="88" t="s">
        <v>28</v>
      </c>
      <c r="H559" s="88"/>
      <c r="L559" s="88"/>
      <c r="P559" s="88"/>
    </row>
    <row r="560" spans="1:16">
      <c r="A560" s="88" t="s">
        <v>0</v>
      </c>
      <c r="B560" s="88">
        <v>198</v>
      </c>
      <c r="C560" s="88">
        <v>559</v>
      </c>
      <c r="D560" s="88" t="s">
        <v>119</v>
      </c>
      <c r="H560" s="88"/>
      <c r="L560" s="88"/>
      <c r="P560" s="88"/>
    </row>
    <row r="561" spans="1:16">
      <c r="A561" s="88" t="s">
        <v>0</v>
      </c>
      <c r="B561" s="88">
        <v>64</v>
      </c>
      <c r="C561" s="88">
        <v>560</v>
      </c>
      <c r="D561" s="88" t="s">
        <v>58</v>
      </c>
      <c r="H561" s="88"/>
      <c r="L561" s="88"/>
      <c r="P561" s="88"/>
    </row>
    <row r="562" spans="1:16">
      <c r="A562" s="88" t="s">
        <v>0</v>
      </c>
      <c r="B562" s="88">
        <v>13</v>
      </c>
      <c r="C562" s="88">
        <v>561</v>
      </c>
      <c r="D562" s="88" t="s">
        <v>13</v>
      </c>
      <c r="H562" s="88"/>
      <c r="L562" s="88"/>
      <c r="P562" s="88"/>
    </row>
    <row r="563" spans="1:16">
      <c r="A563" s="88" t="s">
        <v>0</v>
      </c>
      <c r="B563" s="88">
        <v>161</v>
      </c>
      <c r="C563" s="88">
        <v>562</v>
      </c>
      <c r="D563" s="88" t="s">
        <v>123</v>
      </c>
      <c r="H563" s="88"/>
      <c r="L563" s="88"/>
      <c r="P563" s="88"/>
    </row>
    <row r="564" spans="1:16">
      <c r="A564" s="88" t="s">
        <v>0</v>
      </c>
      <c r="B564" s="88">
        <v>204</v>
      </c>
      <c r="C564" s="88">
        <v>563</v>
      </c>
      <c r="D564" s="88" t="s">
        <v>49</v>
      </c>
      <c r="H564" s="88"/>
      <c r="L564" s="88"/>
      <c r="P564" s="88"/>
    </row>
    <row r="565" spans="1:16">
      <c r="A565" s="88" t="s">
        <v>0</v>
      </c>
      <c r="B565" s="88">
        <v>3</v>
      </c>
      <c r="C565" s="88">
        <v>564</v>
      </c>
      <c r="D565" s="88" t="s">
        <v>3</v>
      </c>
      <c r="H565" s="88"/>
      <c r="L565" s="88"/>
      <c r="P565" s="88"/>
    </row>
    <row r="566" spans="1:16">
      <c r="A566" s="88" t="s">
        <v>0</v>
      </c>
      <c r="B566" s="88">
        <v>21</v>
      </c>
      <c r="C566" s="88">
        <v>565</v>
      </c>
      <c r="D566" s="88" t="s">
        <v>21</v>
      </c>
      <c r="H566" s="88"/>
      <c r="L566" s="88"/>
      <c r="P566" s="88"/>
    </row>
    <row r="567" spans="1:16">
      <c r="A567" s="88" t="s">
        <v>0</v>
      </c>
      <c r="B567" s="88">
        <v>30</v>
      </c>
      <c r="C567" s="88">
        <v>566</v>
      </c>
      <c r="D567" s="88" t="s">
        <v>29</v>
      </c>
      <c r="H567" s="88"/>
      <c r="L567" s="88"/>
      <c r="P567" s="88"/>
    </row>
    <row r="568" spans="1:16">
      <c r="A568" s="88" t="s">
        <v>0</v>
      </c>
      <c r="B568" s="88">
        <v>40</v>
      </c>
      <c r="C568" s="88">
        <v>567</v>
      </c>
      <c r="D568" s="88" t="s">
        <v>38</v>
      </c>
      <c r="H568" s="88"/>
      <c r="L568" s="88"/>
      <c r="P568" s="88"/>
    </row>
    <row r="569" spans="1:16">
      <c r="A569" s="88" t="s">
        <v>0</v>
      </c>
      <c r="B569" s="88">
        <v>51</v>
      </c>
      <c r="C569" s="88">
        <v>568</v>
      </c>
      <c r="D569" s="88" t="s">
        <v>48</v>
      </c>
      <c r="H569" s="88"/>
      <c r="L569" s="88"/>
      <c r="P569" s="88"/>
    </row>
    <row r="570" spans="1:16">
      <c r="A570" s="88" t="s">
        <v>0</v>
      </c>
      <c r="B570" s="88">
        <v>66</v>
      </c>
      <c r="C570" s="88">
        <v>569</v>
      </c>
      <c r="D570" s="88" t="s">
        <v>60</v>
      </c>
      <c r="H570" s="88"/>
      <c r="L570" s="88"/>
      <c r="P570" s="88"/>
    </row>
    <row r="571" spans="1:16">
      <c r="A571" s="88" t="s">
        <v>0</v>
      </c>
      <c r="B571" s="88">
        <v>170</v>
      </c>
      <c r="C571" s="88">
        <v>570</v>
      </c>
      <c r="D571" s="88" t="s">
        <v>128</v>
      </c>
      <c r="H571" s="88"/>
      <c r="L571" s="88"/>
      <c r="P571" s="88"/>
    </row>
    <row r="572" spans="1:16">
      <c r="A572" s="88" t="s">
        <v>236</v>
      </c>
      <c r="B572" s="88">
        <v>245</v>
      </c>
      <c r="C572" s="88">
        <v>571</v>
      </c>
      <c r="D572" s="88" t="s">
        <v>341</v>
      </c>
      <c r="H572" s="88"/>
      <c r="L572" s="88"/>
      <c r="P572" s="88"/>
    </row>
    <row r="573" spans="1:16">
      <c r="A573" s="88" t="s">
        <v>236</v>
      </c>
      <c r="B573" s="88">
        <v>338</v>
      </c>
      <c r="C573" s="88">
        <v>572</v>
      </c>
      <c r="D573" s="88" t="s">
        <v>303</v>
      </c>
      <c r="H573" s="88"/>
      <c r="L573" s="88"/>
      <c r="P573" s="88"/>
    </row>
    <row r="574" spans="1:16">
      <c r="A574" s="88" t="s">
        <v>236</v>
      </c>
      <c r="B574" s="88">
        <v>255</v>
      </c>
      <c r="C574" s="88">
        <v>573</v>
      </c>
      <c r="D574" s="88" t="s">
        <v>404</v>
      </c>
      <c r="H574" s="88"/>
      <c r="L574" s="88"/>
      <c r="P574" s="88"/>
    </row>
    <row r="575" spans="1:16">
      <c r="A575" s="88" t="s">
        <v>236</v>
      </c>
      <c r="B575" s="88">
        <v>202</v>
      </c>
      <c r="C575" s="88">
        <v>574</v>
      </c>
      <c r="D575" s="88" t="s">
        <v>310</v>
      </c>
      <c r="H575" s="88"/>
      <c r="L575" s="88"/>
      <c r="P575" s="88"/>
    </row>
    <row r="576" spans="1:16">
      <c r="A576" s="88" t="s">
        <v>236</v>
      </c>
      <c r="B576" s="88">
        <v>293</v>
      </c>
      <c r="C576" s="88">
        <v>575</v>
      </c>
      <c r="D576" s="88" t="s">
        <v>172</v>
      </c>
      <c r="H576" s="88"/>
      <c r="L576" s="88"/>
      <c r="P576" s="88"/>
    </row>
    <row r="577" spans="1:16">
      <c r="A577" s="88" t="s">
        <v>236</v>
      </c>
      <c r="B577" s="88">
        <v>235</v>
      </c>
      <c r="C577" s="88">
        <v>576</v>
      </c>
      <c r="D577" s="88" t="s">
        <v>395</v>
      </c>
      <c r="H577" s="88"/>
      <c r="L577" s="88"/>
      <c r="P577" s="88"/>
    </row>
    <row r="578" spans="1:16">
      <c r="A578" s="88" t="s">
        <v>236</v>
      </c>
      <c r="B578" s="88">
        <v>332</v>
      </c>
      <c r="C578" s="88">
        <v>577</v>
      </c>
      <c r="D578" s="88" t="s">
        <v>431</v>
      </c>
      <c r="H578" s="88"/>
      <c r="L578" s="88"/>
      <c r="P578" s="88"/>
    </row>
    <row r="579" spans="1:16">
      <c r="A579" s="88" t="s">
        <v>236</v>
      </c>
      <c r="B579" s="88">
        <v>264</v>
      </c>
      <c r="C579" s="88">
        <v>578</v>
      </c>
      <c r="D579" s="88" t="s">
        <v>241</v>
      </c>
      <c r="H579" s="88"/>
      <c r="L579" s="88"/>
      <c r="P579" s="88"/>
    </row>
    <row r="580" spans="1:16">
      <c r="A580" s="88" t="s">
        <v>236</v>
      </c>
      <c r="B580" s="88">
        <v>283</v>
      </c>
      <c r="C580" s="88">
        <v>579</v>
      </c>
      <c r="D580" s="88" t="s">
        <v>377</v>
      </c>
      <c r="H580" s="88"/>
      <c r="L580" s="88"/>
      <c r="P580" s="88"/>
    </row>
    <row r="581" spans="1:16">
      <c r="A581" s="88" t="s">
        <v>236</v>
      </c>
      <c r="B581" s="88">
        <v>324</v>
      </c>
      <c r="C581" s="88">
        <v>580</v>
      </c>
      <c r="D581" s="88" t="s">
        <v>405</v>
      </c>
      <c r="H581" s="88"/>
      <c r="L581" s="88"/>
      <c r="P581" s="88"/>
    </row>
    <row r="582" spans="1:16">
      <c r="A582" s="88" t="s">
        <v>236</v>
      </c>
      <c r="B582" s="88">
        <v>265</v>
      </c>
      <c r="C582" s="88">
        <v>581</v>
      </c>
      <c r="D582" s="88" t="s">
        <v>407</v>
      </c>
      <c r="H582" s="88"/>
      <c r="L582" s="88"/>
      <c r="P582" s="88"/>
    </row>
    <row r="583" spans="1:16">
      <c r="A583" s="88" t="s">
        <v>236</v>
      </c>
      <c r="B583" s="88">
        <v>322</v>
      </c>
      <c r="C583" s="88">
        <v>582</v>
      </c>
      <c r="D583" s="88" t="s">
        <v>429</v>
      </c>
      <c r="H583" s="88"/>
      <c r="L583" s="88"/>
      <c r="P583" s="88"/>
    </row>
    <row r="584" spans="1:16">
      <c r="A584" s="88" t="s">
        <v>236</v>
      </c>
      <c r="B584" s="88">
        <v>205</v>
      </c>
      <c r="C584" s="88">
        <v>583</v>
      </c>
      <c r="D584" s="88" t="s">
        <v>375</v>
      </c>
      <c r="H584" s="88"/>
      <c r="L584" s="88"/>
      <c r="P584" s="88"/>
    </row>
    <row r="585" spans="1:16">
      <c r="A585" s="88" t="s">
        <v>236</v>
      </c>
      <c r="B585" s="88">
        <v>334</v>
      </c>
      <c r="C585" s="88">
        <v>584</v>
      </c>
      <c r="D585" s="88" t="s">
        <v>357</v>
      </c>
      <c r="H585" s="88"/>
      <c r="L585" s="88"/>
      <c r="P585" s="88"/>
    </row>
    <row r="586" spans="1:16">
      <c r="A586" s="88" t="s">
        <v>236</v>
      </c>
      <c r="B586" s="88">
        <v>312</v>
      </c>
      <c r="C586" s="88">
        <v>585</v>
      </c>
      <c r="D586" s="88" t="s">
        <v>44</v>
      </c>
      <c r="H586" s="88"/>
      <c r="L586" s="88"/>
      <c r="P586" s="88"/>
    </row>
    <row r="587" spans="1:16">
      <c r="A587" s="88" t="s">
        <v>236</v>
      </c>
      <c r="B587" s="88">
        <v>201</v>
      </c>
      <c r="C587" s="88">
        <v>586</v>
      </c>
      <c r="D587" s="88" t="s">
        <v>374</v>
      </c>
      <c r="H587" s="88"/>
      <c r="L587" s="88"/>
      <c r="P587" s="88"/>
    </row>
    <row r="588" spans="1:16">
      <c r="A588" s="88" t="s">
        <v>236</v>
      </c>
      <c r="B588" s="88">
        <v>199</v>
      </c>
      <c r="C588" s="88">
        <v>587</v>
      </c>
      <c r="D588" s="88" t="s">
        <v>373</v>
      </c>
      <c r="H588" s="88"/>
      <c r="L588" s="88"/>
      <c r="P588" s="88"/>
    </row>
    <row r="589" spans="1:16">
      <c r="A589" s="88" t="s">
        <v>236</v>
      </c>
      <c r="B589" s="88">
        <v>267</v>
      </c>
      <c r="C589" s="88">
        <v>588</v>
      </c>
      <c r="D589" s="88" t="s">
        <v>341</v>
      </c>
      <c r="H589" s="88"/>
      <c r="L589" s="88"/>
      <c r="P589" s="88"/>
    </row>
    <row r="590" spans="1:16">
      <c r="A590" s="88" t="s">
        <v>236</v>
      </c>
      <c r="B590" s="88">
        <v>266</v>
      </c>
      <c r="C590" s="88">
        <v>589</v>
      </c>
      <c r="D590" s="88" t="s">
        <v>349</v>
      </c>
      <c r="H590" s="88"/>
      <c r="L590" s="88"/>
      <c r="P590" s="88"/>
    </row>
    <row r="591" spans="1:16">
      <c r="A591" s="88" t="s">
        <v>236</v>
      </c>
      <c r="B591" s="88">
        <v>208</v>
      </c>
      <c r="C591" s="88">
        <v>590</v>
      </c>
      <c r="D591" s="88" t="s">
        <v>377</v>
      </c>
      <c r="H591" s="88"/>
      <c r="L591" s="88"/>
      <c r="P591" s="88"/>
    </row>
    <row r="592" spans="1:16">
      <c r="A592" s="88" t="s">
        <v>236</v>
      </c>
      <c r="B592" s="88">
        <v>207</v>
      </c>
      <c r="C592" s="88">
        <v>591</v>
      </c>
      <c r="D592" s="88" t="s">
        <v>376</v>
      </c>
      <c r="H592" s="88"/>
      <c r="L592" s="88"/>
      <c r="P592" s="88"/>
    </row>
    <row r="593" spans="1:16">
      <c r="A593" s="88" t="s">
        <v>236</v>
      </c>
      <c r="B593" s="88">
        <v>271</v>
      </c>
      <c r="C593" s="88">
        <v>592</v>
      </c>
      <c r="D593" s="88" t="s">
        <v>410</v>
      </c>
      <c r="H593" s="88"/>
      <c r="L593" s="88"/>
      <c r="P593" s="88"/>
    </row>
    <row r="594" spans="1:16">
      <c r="A594" s="88" t="s">
        <v>236</v>
      </c>
      <c r="B594" s="88">
        <v>218</v>
      </c>
      <c r="C594" s="88">
        <v>593</v>
      </c>
      <c r="D594" s="88" t="s">
        <v>381</v>
      </c>
      <c r="H594" s="88"/>
      <c r="L594" s="88"/>
      <c r="P594" s="88"/>
    </row>
    <row r="595" spans="1:16">
      <c r="A595" s="88" t="s">
        <v>236</v>
      </c>
      <c r="B595" s="88">
        <v>256</v>
      </c>
      <c r="C595" s="88">
        <v>594</v>
      </c>
      <c r="D595" s="88" t="s">
        <v>405</v>
      </c>
      <c r="H595" s="88"/>
      <c r="L595" s="88"/>
      <c r="P595" s="88"/>
    </row>
    <row r="596" spans="1:16">
      <c r="A596" s="88" t="s">
        <v>236</v>
      </c>
      <c r="B596" s="88">
        <v>304</v>
      </c>
      <c r="C596" s="88">
        <v>595</v>
      </c>
      <c r="D596" s="88" t="s">
        <v>424</v>
      </c>
      <c r="H596" s="88"/>
      <c r="L596" s="88"/>
      <c r="P596" s="88"/>
    </row>
    <row r="597" spans="1:16">
      <c r="A597" s="88" t="s">
        <v>236</v>
      </c>
      <c r="B597" s="88">
        <v>236</v>
      </c>
      <c r="C597" s="88">
        <v>596</v>
      </c>
      <c r="D597" s="88" t="s">
        <v>396</v>
      </c>
      <c r="H597" s="88"/>
      <c r="L597" s="88"/>
      <c r="P597" s="88"/>
    </row>
    <row r="598" spans="1:16">
      <c r="A598" s="88" t="s">
        <v>236</v>
      </c>
      <c r="B598" s="88">
        <v>315</v>
      </c>
      <c r="C598" s="88">
        <v>597</v>
      </c>
      <c r="D598" s="88" t="s">
        <v>413</v>
      </c>
      <c r="H598" s="88"/>
      <c r="L598" s="88"/>
      <c r="P598" s="88"/>
    </row>
    <row r="599" spans="1:16">
      <c r="A599" s="88" t="s">
        <v>236</v>
      </c>
      <c r="B599" s="88">
        <v>248</v>
      </c>
      <c r="C599" s="88">
        <v>598</v>
      </c>
      <c r="D599" s="88" t="s">
        <v>170</v>
      </c>
      <c r="H599" s="88"/>
      <c r="L599" s="88"/>
      <c r="P599" s="88"/>
    </row>
    <row r="600" spans="1:16">
      <c r="A600" s="88" t="s">
        <v>236</v>
      </c>
      <c r="B600" s="88">
        <v>198</v>
      </c>
      <c r="C600" s="88">
        <v>599</v>
      </c>
      <c r="D600" s="88" t="s">
        <v>372</v>
      </c>
      <c r="H600" s="88"/>
      <c r="L600" s="88"/>
      <c r="P600" s="88"/>
    </row>
    <row r="601" spans="1:16">
      <c r="A601" s="88" t="s">
        <v>236</v>
      </c>
      <c r="B601" s="88">
        <v>234</v>
      </c>
      <c r="C601" s="88">
        <v>600</v>
      </c>
      <c r="D601" s="88" t="s">
        <v>394</v>
      </c>
      <c r="H601" s="88"/>
      <c r="L601"/>
      <c r="P601" s="88"/>
    </row>
    <row r="602" spans="1:16">
      <c r="A602" s="88" t="s">
        <v>0</v>
      </c>
      <c r="B602" s="88">
        <v>142</v>
      </c>
      <c r="C602" s="88">
        <v>601</v>
      </c>
      <c r="D602" s="88" t="s">
        <v>111</v>
      </c>
      <c r="H602" s="88"/>
      <c r="L602" s="88"/>
      <c r="P602" s="88"/>
    </row>
    <row r="603" spans="1:16">
      <c r="A603" s="88" t="s">
        <v>0</v>
      </c>
      <c r="B603" s="88">
        <v>194</v>
      </c>
      <c r="C603" s="88">
        <v>602</v>
      </c>
      <c r="D603" s="88" t="s">
        <v>4</v>
      </c>
      <c r="H603" s="88"/>
      <c r="L603" s="88"/>
      <c r="P603" s="88"/>
    </row>
    <row r="604" spans="1:16">
      <c r="A604" s="88" t="s">
        <v>0</v>
      </c>
      <c r="B604" s="88">
        <v>18</v>
      </c>
      <c r="C604" s="88">
        <v>603</v>
      </c>
      <c r="D604" s="88" t="s">
        <v>18</v>
      </c>
      <c r="H604" s="88"/>
      <c r="L604" s="88"/>
      <c r="P604" s="88"/>
    </row>
    <row r="605" spans="1:16">
      <c r="A605" s="88" t="s">
        <v>0</v>
      </c>
      <c r="B605" s="88">
        <v>158</v>
      </c>
      <c r="C605" s="88">
        <v>604</v>
      </c>
      <c r="D605" s="88" t="s">
        <v>35</v>
      </c>
      <c r="H605" s="88"/>
      <c r="L605" s="88"/>
      <c r="P605" s="88"/>
    </row>
    <row r="606" spans="1:16">
      <c r="A606" s="88" t="s">
        <v>0</v>
      </c>
      <c r="B606" s="88">
        <v>162</v>
      </c>
      <c r="C606" s="88">
        <v>605</v>
      </c>
      <c r="D606" s="88" t="s">
        <v>124</v>
      </c>
      <c r="H606" s="88"/>
      <c r="L606" s="88"/>
      <c r="P606" s="88"/>
    </row>
    <row r="607" spans="1:16">
      <c r="A607" s="88" t="s">
        <v>0</v>
      </c>
      <c r="B607" s="88">
        <v>149</v>
      </c>
      <c r="C607" s="88">
        <v>606</v>
      </c>
      <c r="D607" s="88" t="s">
        <v>116</v>
      </c>
      <c r="H607" s="88"/>
      <c r="L607" s="88"/>
      <c r="P607" s="88"/>
    </row>
    <row r="608" spans="1:16">
      <c r="A608" s="88" t="s">
        <v>0</v>
      </c>
      <c r="B608" s="88">
        <v>145</v>
      </c>
      <c r="C608" s="88">
        <v>607</v>
      </c>
      <c r="D608" s="88" t="s">
        <v>92</v>
      </c>
      <c r="H608" s="88"/>
      <c r="L608" s="88"/>
      <c r="P608" s="88"/>
    </row>
    <row r="609" spans="1:16">
      <c r="A609" s="88" t="s">
        <v>0</v>
      </c>
      <c r="B609" s="88">
        <v>53</v>
      </c>
      <c r="C609" s="88">
        <v>608</v>
      </c>
      <c r="D609" s="88" t="s">
        <v>50</v>
      </c>
      <c r="H609" s="88"/>
      <c r="L609" s="88"/>
      <c r="P609" s="88"/>
    </row>
    <row r="610" spans="1:16">
      <c r="A610" s="88" t="s">
        <v>0</v>
      </c>
      <c r="B610" s="88">
        <v>177</v>
      </c>
      <c r="C610" s="88">
        <v>609</v>
      </c>
      <c r="D610" s="88" t="s">
        <v>121</v>
      </c>
      <c r="H610" s="88"/>
      <c r="L610" s="88"/>
      <c r="P610" s="88"/>
    </row>
    <row r="611" spans="1:16">
      <c r="A611" s="88" t="s">
        <v>0</v>
      </c>
      <c r="B611" s="88">
        <v>15</v>
      </c>
      <c r="C611" s="88">
        <v>610</v>
      </c>
      <c r="D611" s="88" t="s">
        <v>15</v>
      </c>
      <c r="H611" s="88"/>
      <c r="L611" s="88"/>
      <c r="P611" s="88"/>
    </row>
    <row r="612" spans="1:16">
      <c r="A612" s="88" t="s">
        <v>0</v>
      </c>
      <c r="B612" s="88">
        <v>60</v>
      </c>
      <c r="C612" s="88">
        <v>611</v>
      </c>
      <c r="D612" s="88" t="s">
        <v>55</v>
      </c>
      <c r="H612" s="88"/>
      <c r="L612" s="88"/>
      <c r="P612" s="88"/>
    </row>
    <row r="613" spans="1:16">
      <c r="A613" s="88" t="s">
        <v>0</v>
      </c>
      <c r="B613" s="88">
        <v>97</v>
      </c>
      <c r="C613" s="88">
        <v>612</v>
      </c>
      <c r="D613" s="88" t="s">
        <v>8</v>
      </c>
      <c r="H613" s="88"/>
      <c r="L613" s="88"/>
      <c r="P613" s="88"/>
    </row>
    <row r="614" spans="1:16">
      <c r="A614" s="88" t="s">
        <v>0</v>
      </c>
      <c r="B614" s="88">
        <v>188</v>
      </c>
      <c r="C614" s="88">
        <v>613</v>
      </c>
      <c r="D614" s="88" t="s">
        <v>31</v>
      </c>
      <c r="H614" s="88"/>
      <c r="L614" s="88"/>
      <c r="P614" s="88"/>
    </row>
    <row r="615" spans="1:16">
      <c r="A615" s="88" t="s">
        <v>0</v>
      </c>
      <c r="B615" s="88">
        <v>180</v>
      </c>
      <c r="C615" s="88">
        <v>614</v>
      </c>
      <c r="D615" s="88" t="s">
        <v>131</v>
      </c>
      <c r="H615" s="88"/>
      <c r="L615" s="88"/>
      <c r="P615" s="88"/>
    </row>
    <row r="616" spans="1:16">
      <c r="A616" s="88" t="s">
        <v>0</v>
      </c>
      <c r="B616" s="88">
        <v>197</v>
      </c>
      <c r="C616" s="88">
        <v>615</v>
      </c>
      <c r="D616" s="88" t="s">
        <v>83</v>
      </c>
      <c r="H616" s="88"/>
      <c r="L616" s="88"/>
      <c r="P616" s="88"/>
    </row>
    <row r="617" spans="1:16">
      <c r="A617" s="88" t="s">
        <v>0</v>
      </c>
      <c r="B617" s="88">
        <v>72</v>
      </c>
      <c r="C617" s="88">
        <v>616</v>
      </c>
      <c r="D617" s="88" t="s">
        <v>65</v>
      </c>
      <c r="H617" s="88"/>
      <c r="L617" s="88"/>
      <c r="P617" s="88"/>
    </row>
    <row r="618" spans="1:16">
      <c r="A618" s="88" t="s">
        <v>0</v>
      </c>
      <c r="B618" s="88">
        <v>218</v>
      </c>
      <c r="C618" s="88">
        <v>617</v>
      </c>
      <c r="D618" s="88" t="s">
        <v>150</v>
      </c>
      <c r="H618" s="88"/>
      <c r="L618" s="88"/>
      <c r="P618" s="88"/>
    </row>
    <row r="619" spans="1:16">
      <c r="A619" s="88" t="s">
        <v>0</v>
      </c>
      <c r="B619" s="88">
        <v>54</v>
      </c>
      <c r="C619" s="88">
        <v>618</v>
      </c>
      <c r="D619" s="88" t="s">
        <v>51</v>
      </c>
      <c r="H619" s="88"/>
      <c r="L619" s="88"/>
      <c r="P619" s="88"/>
    </row>
    <row r="620" spans="1:16">
      <c r="A620" s="88" t="s">
        <v>0</v>
      </c>
      <c r="B620" s="88">
        <v>140</v>
      </c>
      <c r="C620" s="88">
        <v>619</v>
      </c>
      <c r="D620" s="88" t="s">
        <v>110</v>
      </c>
      <c r="H620" s="88"/>
      <c r="L620" s="88"/>
      <c r="P620" s="88"/>
    </row>
    <row r="621" spans="1:16">
      <c r="A621" s="88" t="s">
        <v>0</v>
      </c>
      <c r="B621" s="88">
        <v>68</v>
      </c>
      <c r="C621" s="88">
        <v>620</v>
      </c>
      <c r="D621" s="88" t="s">
        <v>61</v>
      </c>
      <c r="H621" s="88"/>
      <c r="L621" s="88"/>
      <c r="P621" s="88"/>
    </row>
    <row r="622" spans="1:16">
      <c r="A622" s="88" t="s">
        <v>236</v>
      </c>
      <c r="B622" s="88">
        <v>258</v>
      </c>
      <c r="C622" s="88">
        <v>621</v>
      </c>
      <c r="D622" s="88" t="s">
        <v>380</v>
      </c>
      <c r="H622" s="88"/>
      <c r="L622" s="88"/>
      <c r="P622" s="88"/>
    </row>
    <row r="623" spans="1:16">
      <c r="A623" s="88" t="s">
        <v>236</v>
      </c>
      <c r="B623" s="88">
        <v>187</v>
      </c>
      <c r="C623" s="88">
        <v>622</v>
      </c>
      <c r="D623" s="88" t="s">
        <v>366</v>
      </c>
      <c r="H623" s="88"/>
      <c r="L623" s="88"/>
      <c r="P623" s="88"/>
    </row>
    <row r="624" spans="1:16">
      <c r="A624" s="88" t="s">
        <v>236</v>
      </c>
      <c r="B624" s="88">
        <v>331</v>
      </c>
      <c r="C624" s="88">
        <v>623</v>
      </c>
      <c r="D624" s="88" t="s">
        <v>327</v>
      </c>
      <c r="H624" s="88"/>
      <c r="L624" s="88"/>
      <c r="P624" s="88"/>
    </row>
    <row r="625" spans="1:16">
      <c r="A625" s="88" t="s">
        <v>236</v>
      </c>
      <c r="B625" s="88">
        <v>216</v>
      </c>
      <c r="C625" s="88">
        <v>624</v>
      </c>
      <c r="D625" s="88" t="s">
        <v>315</v>
      </c>
      <c r="H625" s="88"/>
      <c r="L625" s="88"/>
      <c r="P625" s="88"/>
    </row>
    <row r="626" spans="1:16">
      <c r="A626" s="88" t="s">
        <v>236</v>
      </c>
      <c r="B626" s="88">
        <v>299</v>
      </c>
      <c r="C626" s="88">
        <v>625</v>
      </c>
      <c r="D626" s="88" t="s">
        <v>421</v>
      </c>
      <c r="H626" s="88"/>
      <c r="L626" s="88"/>
      <c r="P626" s="88"/>
    </row>
    <row r="627" spans="1:16">
      <c r="A627" s="88" t="s">
        <v>236</v>
      </c>
      <c r="B627" s="88">
        <v>269</v>
      </c>
      <c r="C627" s="88">
        <v>626</v>
      </c>
      <c r="D627" s="88" t="s">
        <v>373</v>
      </c>
      <c r="H627" s="88"/>
      <c r="L627" s="88"/>
      <c r="P627" s="88"/>
    </row>
    <row r="628" spans="1:16">
      <c r="A628" s="88" t="s">
        <v>236</v>
      </c>
      <c r="B628" s="88">
        <v>197</v>
      </c>
      <c r="C628" s="88">
        <v>627</v>
      </c>
      <c r="D628" s="88" t="s">
        <v>251</v>
      </c>
      <c r="H628" s="88"/>
      <c r="L628" s="88"/>
      <c r="P628" s="88"/>
    </row>
    <row r="629" spans="1:16">
      <c r="A629" s="88" t="s">
        <v>236</v>
      </c>
      <c r="B629" s="88">
        <v>244</v>
      </c>
      <c r="C629" s="88">
        <v>628</v>
      </c>
      <c r="D629" s="88" t="s">
        <v>170</v>
      </c>
      <c r="H629" s="88"/>
      <c r="L629" s="88"/>
      <c r="P629" s="88"/>
    </row>
    <row r="630" spans="1:16">
      <c r="A630" s="88" t="s">
        <v>236</v>
      </c>
      <c r="B630" s="88">
        <v>214</v>
      </c>
      <c r="C630" s="88">
        <v>629</v>
      </c>
      <c r="D630" s="88" t="s">
        <v>325</v>
      </c>
      <c r="H630" s="88"/>
      <c r="L630" s="88"/>
      <c r="P630" s="88"/>
    </row>
    <row r="631" spans="1:16">
      <c r="A631" s="88" t="s">
        <v>236</v>
      </c>
      <c r="B631" s="88">
        <v>222</v>
      </c>
      <c r="C631" s="88">
        <v>630</v>
      </c>
      <c r="D631" s="88" t="s">
        <v>384</v>
      </c>
      <c r="H631" s="88"/>
      <c r="L631" s="88"/>
      <c r="P631" s="88"/>
    </row>
    <row r="632" spans="1:16">
      <c r="A632" s="88" t="s">
        <v>236</v>
      </c>
      <c r="B632" s="88">
        <v>221</v>
      </c>
      <c r="C632" s="88">
        <v>631</v>
      </c>
      <c r="D632" s="88" t="s">
        <v>383</v>
      </c>
      <c r="H632" s="88"/>
      <c r="L632" s="88"/>
      <c r="P632" s="88"/>
    </row>
    <row r="633" spans="1:16">
      <c r="A633" s="88" t="s">
        <v>236</v>
      </c>
      <c r="B633" s="88">
        <v>260</v>
      </c>
      <c r="C633" s="88">
        <v>632</v>
      </c>
      <c r="D633" s="88" t="s">
        <v>373</v>
      </c>
      <c r="H633" s="88"/>
      <c r="L633" s="88"/>
      <c r="P633" s="88"/>
    </row>
    <row r="634" spans="1:16">
      <c r="A634" s="88" t="s">
        <v>236</v>
      </c>
      <c r="B634" s="88">
        <v>298</v>
      </c>
      <c r="C634" s="88">
        <v>633</v>
      </c>
      <c r="D634" s="88" t="s">
        <v>420</v>
      </c>
      <c r="H634" s="88"/>
      <c r="L634" s="88"/>
      <c r="P634" s="88"/>
    </row>
    <row r="635" spans="1:16">
      <c r="A635" s="88" t="s">
        <v>236</v>
      </c>
      <c r="B635" s="88">
        <v>192</v>
      </c>
      <c r="C635" s="88">
        <v>634</v>
      </c>
      <c r="D635" s="88" t="s">
        <v>319</v>
      </c>
      <c r="H635" s="88"/>
      <c r="L635" s="88"/>
      <c r="P635" s="88"/>
    </row>
    <row r="636" spans="1:16">
      <c r="A636" s="88" t="s">
        <v>236</v>
      </c>
      <c r="B636" s="88">
        <v>186</v>
      </c>
      <c r="C636" s="88">
        <v>635</v>
      </c>
      <c r="D636" s="88" t="s">
        <v>365</v>
      </c>
      <c r="H636" s="88"/>
      <c r="L636" s="88"/>
      <c r="P636" s="88"/>
    </row>
    <row r="637" spans="1:16">
      <c r="A637" s="88" t="s">
        <v>236</v>
      </c>
      <c r="B637" s="88">
        <v>225</v>
      </c>
      <c r="C637" s="88">
        <v>636</v>
      </c>
      <c r="D637" s="88" t="s">
        <v>387</v>
      </c>
      <c r="H637" s="88"/>
      <c r="L637" s="88"/>
      <c r="P637" s="88"/>
    </row>
    <row r="638" spans="1:16">
      <c r="A638" s="88" t="s">
        <v>236</v>
      </c>
      <c r="B638" s="88">
        <v>190</v>
      </c>
      <c r="C638" s="88">
        <v>637</v>
      </c>
      <c r="D638" s="88" t="s">
        <v>369</v>
      </c>
      <c r="H638" s="88"/>
      <c r="L638" s="88"/>
      <c r="P638" s="88"/>
    </row>
    <row r="639" spans="1:16">
      <c r="A639" s="88" t="s">
        <v>236</v>
      </c>
      <c r="B639" s="88">
        <v>330</v>
      </c>
      <c r="C639" s="88">
        <v>638</v>
      </c>
      <c r="D639" s="88" t="s">
        <v>430</v>
      </c>
      <c r="H639" s="88"/>
      <c r="L639" s="88"/>
      <c r="P639" s="88"/>
    </row>
    <row r="640" spans="1:16">
      <c r="A640" s="88" t="s">
        <v>236</v>
      </c>
      <c r="B640" s="88">
        <v>219</v>
      </c>
      <c r="C640" s="88">
        <v>639</v>
      </c>
      <c r="D640" s="88" t="s">
        <v>342</v>
      </c>
      <c r="H640" s="88"/>
      <c r="L640" s="88"/>
      <c r="P640" s="88"/>
    </row>
    <row r="641" spans="1:16">
      <c r="A641" s="88" t="s">
        <v>236</v>
      </c>
      <c r="B641" s="88">
        <v>252</v>
      </c>
      <c r="C641" s="88">
        <v>640</v>
      </c>
      <c r="D641" s="88" t="s">
        <v>402</v>
      </c>
      <c r="H641" s="88"/>
      <c r="L641" s="88"/>
      <c r="P641" s="88"/>
    </row>
    <row r="642" spans="1:16">
      <c r="A642" s="88" t="s">
        <v>0</v>
      </c>
      <c r="B642" s="88">
        <v>11</v>
      </c>
      <c r="C642" s="88">
        <v>641</v>
      </c>
      <c r="D642" s="88" t="s">
        <v>11</v>
      </c>
      <c r="H642" s="88"/>
      <c r="L642" s="88"/>
      <c r="P642" s="88"/>
    </row>
    <row r="643" spans="1:16">
      <c r="A643" s="88" t="s">
        <v>0</v>
      </c>
      <c r="B643" s="88">
        <v>93</v>
      </c>
      <c r="C643" s="88">
        <v>642</v>
      </c>
      <c r="D643" s="88" t="s">
        <v>79</v>
      </c>
      <c r="H643" s="88"/>
      <c r="L643" s="88"/>
      <c r="P643" s="88"/>
    </row>
    <row r="644" spans="1:16">
      <c r="A644" s="88" t="s">
        <v>0</v>
      </c>
      <c r="B644" s="88">
        <v>49</v>
      </c>
      <c r="C644" s="88">
        <v>643</v>
      </c>
      <c r="D644" s="88" t="s">
        <v>46</v>
      </c>
      <c r="H644" s="88"/>
      <c r="L644" s="88"/>
      <c r="P644" s="88"/>
    </row>
    <row r="645" spans="1:16">
      <c r="A645" s="88" t="s">
        <v>0</v>
      </c>
      <c r="B645" s="88">
        <v>99</v>
      </c>
      <c r="C645" s="88">
        <v>644</v>
      </c>
      <c r="D645" s="88" t="s">
        <v>82</v>
      </c>
      <c r="H645" s="88"/>
      <c r="L645" s="88"/>
      <c r="P645" s="88"/>
    </row>
    <row r="646" spans="1:16">
      <c r="A646" s="88" t="s">
        <v>0</v>
      </c>
      <c r="B646" s="88">
        <v>184</v>
      </c>
      <c r="C646" s="88">
        <v>645</v>
      </c>
      <c r="D646" s="88" t="s">
        <v>135</v>
      </c>
      <c r="H646" s="88"/>
      <c r="L646" s="88"/>
      <c r="P646" s="88"/>
    </row>
    <row r="647" spans="1:16">
      <c r="A647" s="88" t="s">
        <v>0</v>
      </c>
      <c r="B647" s="88">
        <v>147</v>
      </c>
      <c r="C647" s="88">
        <v>646</v>
      </c>
      <c r="D647" s="88" t="s">
        <v>114</v>
      </c>
      <c r="H647" s="88"/>
      <c r="L647" s="88"/>
      <c r="P647" s="88"/>
    </row>
    <row r="648" spans="1:16">
      <c r="A648" s="88" t="s">
        <v>0</v>
      </c>
      <c r="B648" s="88">
        <v>32</v>
      </c>
      <c r="C648" s="88">
        <v>647</v>
      </c>
      <c r="D648" s="88" t="s">
        <v>31</v>
      </c>
      <c r="H648" s="88"/>
      <c r="L648" s="88"/>
      <c r="P648" s="88"/>
    </row>
    <row r="649" spans="1:16">
      <c r="A649" s="88" t="s">
        <v>0</v>
      </c>
      <c r="B649" s="88">
        <v>90</v>
      </c>
      <c r="C649" s="88">
        <v>648</v>
      </c>
      <c r="D649" s="88" t="s">
        <v>76</v>
      </c>
      <c r="H649" s="88"/>
      <c r="L649" s="88"/>
      <c r="P649" s="88"/>
    </row>
    <row r="650" spans="1:16">
      <c r="A650" s="88" t="s">
        <v>0</v>
      </c>
      <c r="B650" s="88">
        <v>101</v>
      </c>
      <c r="C650" s="88">
        <v>649</v>
      </c>
      <c r="D650" s="88" t="s">
        <v>84</v>
      </c>
      <c r="H650" s="88"/>
      <c r="L650" s="88"/>
      <c r="P650" s="88"/>
    </row>
    <row r="651" spans="1:16">
      <c r="A651" s="88" t="s">
        <v>0</v>
      </c>
      <c r="B651" s="88">
        <v>52</v>
      </c>
      <c r="C651" s="88">
        <v>650</v>
      </c>
      <c r="D651" s="88" t="s">
        <v>49</v>
      </c>
      <c r="H651" s="88"/>
      <c r="L651" s="88"/>
      <c r="P651" s="88"/>
    </row>
    <row r="652" spans="1:16">
      <c r="A652" s="88" t="s">
        <v>0</v>
      </c>
      <c r="B652" s="88">
        <v>43</v>
      </c>
      <c r="C652" s="88">
        <v>651</v>
      </c>
      <c r="D652" s="88" t="s">
        <v>41</v>
      </c>
      <c r="H652" s="88"/>
      <c r="L652" s="88"/>
      <c r="P652" s="88"/>
    </row>
    <row r="653" spans="1:16">
      <c r="A653" s="88" t="s">
        <v>0</v>
      </c>
      <c r="B653" s="88">
        <v>19</v>
      </c>
      <c r="C653" s="88">
        <v>652</v>
      </c>
      <c r="D653" s="88" t="s">
        <v>19</v>
      </c>
      <c r="H653" s="88"/>
      <c r="L653" s="88"/>
      <c r="P653" s="88"/>
    </row>
    <row r="654" spans="1:16">
      <c r="A654" s="88" t="s">
        <v>0</v>
      </c>
      <c r="B654" s="88">
        <v>195</v>
      </c>
      <c r="C654" s="88">
        <v>653</v>
      </c>
      <c r="D654" s="88" t="s">
        <v>139</v>
      </c>
      <c r="H654" s="88"/>
      <c r="L654" s="88"/>
      <c r="P654" s="88"/>
    </row>
    <row r="655" spans="1:16">
      <c r="A655" s="88" t="s">
        <v>0</v>
      </c>
      <c r="B655" s="88">
        <v>50</v>
      </c>
      <c r="C655" s="88">
        <v>654</v>
      </c>
      <c r="D655" s="88" t="s">
        <v>47</v>
      </c>
      <c r="H655" s="88"/>
      <c r="L655" s="88"/>
      <c r="P655" s="88"/>
    </row>
    <row r="656" spans="1:16">
      <c r="A656" s="88" t="s">
        <v>0</v>
      </c>
      <c r="B656" s="88">
        <v>82</v>
      </c>
      <c r="C656" s="88">
        <v>655</v>
      </c>
      <c r="D656" s="88" t="s">
        <v>70</v>
      </c>
      <c r="H656" s="88"/>
      <c r="L656" s="88"/>
      <c r="P656" s="88"/>
    </row>
    <row r="657" spans="1:16">
      <c r="A657" s="88" t="s">
        <v>0</v>
      </c>
      <c r="B657" s="88">
        <v>4</v>
      </c>
      <c r="C657" s="88">
        <v>656</v>
      </c>
      <c r="D657" s="88" t="s">
        <v>4</v>
      </c>
      <c r="H657" s="88"/>
      <c r="L657" s="88"/>
      <c r="P657" s="88"/>
    </row>
    <row r="658" spans="1:16">
      <c r="A658" s="88" t="s">
        <v>0</v>
      </c>
      <c r="B658" s="88">
        <v>216</v>
      </c>
      <c r="C658" s="88">
        <v>657</v>
      </c>
      <c r="D658" s="88" t="s">
        <v>48</v>
      </c>
      <c r="H658" s="88"/>
      <c r="L658" s="88"/>
      <c r="P658" s="88"/>
    </row>
    <row r="659" spans="1:16">
      <c r="A659" s="88" t="s">
        <v>0</v>
      </c>
      <c r="B659" s="88">
        <v>164</v>
      </c>
      <c r="C659" s="88">
        <v>658</v>
      </c>
      <c r="D659" s="88" t="s">
        <v>125</v>
      </c>
      <c r="H659" s="88"/>
      <c r="L659" s="88"/>
      <c r="P659" s="88"/>
    </row>
    <row r="660" spans="1:16">
      <c r="A660" s="88" t="s">
        <v>0</v>
      </c>
      <c r="B660" s="88">
        <v>14</v>
      </c>
      <c r="C660" s="88">
        <v>659</v>
      </c>
      <c r="D660" s="88" t="s">
        <v>14</v>
      </c>
      <c r="H660" s="88"/>
      <c r="L660" s="88"/>
      <c r="P660" s="88"/>
    </row>
    <row r="661" spans="1:16">
      <c r="A661" s="88" t="s">
        <v>0</v>
      </c>
      <c r="B661" s="88">
        <v>152</v>
      </c>
      <c r="C661" s="88">
        <v>660</v>
      </c>
      <c r="D661" s="88" t="s">
        <v>117</v>
      </c>
      <c r="H661" s="88"/>
      <c r="L661" s="88"/>
      <c r="P661" s="88"/>
    </row>
    <row r="662" spans="1:16">
      <c r="A662" s="88" t="s">
        <v>236</v>
      </c>
      <c r="B662" s="88">
        <v>193</v>
      </c>
      <c r="C662" s="88">
        <v>661</v>
      </c>
      <c r="D662" s="88" t="s">
        <v>358</v>
      </c>
      <c r="H662" s="88"/>
      <c r="L662" s="88"/>
      <c r="P662" s="88"/>
    </row>
    <row r="663" spans="1:16">
      <c r="A663" s="88" t="s">
        <v>236</v>
      </c>
      <c r="B663" s="88">
        <v>226</v>
      </c>
      <c r="C663" s="88">
        <v>662</v>
      </c>
      <c r="D663" s="88" t="s">
        <v>388</v>
      </c>
      <c r="H663" s="88"/>
      <c r="L663" s="88"/>
      <c r="P663" s="88"/>
    </row>
    <row r="664" spans="1:16">
      <c r="A664" s="88" t="s">
        <v>236</v>
      </c>
      <c r="B664" s="88">
        <v>292</v>
      </c>
      <c r="C664" s="88">
        <v>663</v>
      </c>
      <c r="D664" s="88" t="s">
        <v>417</v>
      </c>
      <c r="H664" s="88"/>
      <c r="L664" s="88"/>
      <c r="P664" s="88"/>
    </row>
    <row r="665" spans="1:16">
      <c r="A665" s="88" t="s">
        <v>236</v>
      </c>
      <c r="B665" s="88">
        <v>305</v>
      </c>
      <c r="C665" s="88">
        <v>664</v>
      </c>
      <c r="D665" s="88" t="s">
        <v>318</v>
      </c>
      <c r="H665" s="88"/>
      <c r="L665" s="88"/>
      <c r="P665" s="88"/>
    </row>
    <row r="666" spans="1:16">
      <c r="A666" s="88" t="s">
        <v>236</v>
      </c>
      <c r="B666" s="88">
        <v>357</v>
      </c>
      <c r="C666" s="88">
        <v>665</v>
      </c>
      <c r="D666" s="88" t="s">
        <v>440</v>
      </c>
      <c r="H666" s="88"/>
      <c r="L666" s="88"/>
      <c r="P666" s="88"/>
    </row>
    <row r="667" spans="1:16">
      <c r="A667" s="88" t="s">
        <v>236</v>
      </c>
      <c r="B667" s="88">
        <v>196</v>
      </c>
      <c r="C667" s="88">
        <v>666</v>
      </c>
      <c r="D667" s="88" t="s">
        <v>371</v>
      </c>
      <c r="H667" s="88"/>
      <c r="L667" s="88"/>
      <c r="P667" s="88"/>
    </row>
    <row r="668" spans="1:16">
      <c r="A668" s="88" t="s">
        <v>236</v>
      </c>
      <c r="B668" s="88">
        <v>253</v>
      </c>
      <c r="C668" s="88">
        <v>667</v>
      </c>
      <c r="D668" s="88" t="s">
        <v>254</v>
      </c>
      <c r="H668" s="88"/>
      <c r="L668" s="88"/>
      <c r="P668" s="88"/>
    </row>
    <row r="669" spans="1:16">
      <c r="A669" s="88" t="s">
        <v>236</v>
      </c>
      <c r="B669" s="88">
        <v>228</v>
      </c>
      <c r="C669" s="88">
        <v>668</v>
      </c>
      <c r="D669" s="88" t="s">
        <v>390</v>
      </c>
      <c r="H669" s="88"/>
      <c r="L669" s="88"/>
      <c r="P669" s="88"/>
    </row>
    <row r="670" spans="1:16">
      <c r="A670" s="88" t="s">
        <v>236</v>
      </c>
      <c r="B670" s="88">
        <v>188</v>
      </c>
      <c r="C670" s="88">
        <v>669</v>
      </c>
      <c r="D670" s="88" t="s">
        <v>367</v>
      </c>
      <c r="H670" s="88"/>
      <c r="L670" s="88"/>
      <c r="P670" s="88"/>
    </row>
    <row r="671" spans="1:16">
      <c r="A671" s="88" t="s">
        <v>236</v>
      </c>
      <c r="B671" s="88">
        <v>232</v>
      </c>
      <c r="C671" s="88">
        <v>670</v>
      </c>
      <c r="D671" s="88" t="s">
        <v>276</v>
      </c>
      <c r="H671" s="88"/>
      <c r="L671" s="88"/>
      <c r="P671" s="88"/>
    </row>
    <row r="672" spans="1:16">
      <c r="A672" s="88" t="s">
        <v>236</v>
      </c>
      <c r="B672" s="88">
        <v>212</v>
      </c>
      <c r="C672" s="88">
        <v>671</v>
      </c>
      <c r="D672" s="88" t="s">
        <v>379</v>
      </c>
      <c r="H672" s="88"/>
      <c r="L672" s="88"/>
      <c r="P672" s="88"/>
    </row>
    <row r="673" spans="1:16">
      <c r="A673" s="88" t="s">
        <v>236</v>
      </c>
      <c r="B673" s="88">
        <v>181</v>
      </c>
      <c r="C673" s="88">
        <v>672</v>
      </c>
      <c r="D673" s="88" t="s">
        <v>361</v>
      </c>
      <c r="H673" s="88"/>
      <c r="L673" s="88"/>
      <c r="P673" s="88"/>
    </row>
    <row r="674" spans="1:16">
      <c r="A674" s="88" t="s">
        <v>236</v>
      </c>
      <c r="B674" s="88">
        <v>249</v>
      </c>
      <c r="C674" s="88">
        <v>673</v>
      </c>
      <c r="D674" s="88" t="s">
        <v>22</v>
      </c>
      <c r="H674" s="88"/>
      <c r="L674" s="88"/>
      <c r="P674" s="88"/>
    </row>
    <row r="675" spans="1:16">
      <c r="A675" s="88" t="s">
        <v>236</v>
      </c>
      <c r="B675" s="88">
        <v>243</v>
      </c>
      <c r="C675" s="88">
        <v>674</v>
      </c>
      <c r="D675" s="88" t="s">
        <v>399</v>
      </c>
      <c r="H675" s="88"/>
      <c r="L675" s="88"/>
      <c r="P675" s="88"/>
    </row>
    <row r="676" spans="1:16">
      <c r="A676" s="88" t="s">
        <v>236</v>
      </c>
      <c r="B676" s="88">
        <v>323</v>
      </c>
      <c r="C676" s="88">
        <v>675</v>
      </c>
      <c r="D676" s="88" t="s">
        <v>220</v>
      </c>
      <c r="H676" s="88"/>
      <c r="L676" s="88"/>
      <c r="P676" s="88"/>
    </row>
    <row r="677" spans="1:16">
      <c r="A677" s="88" t="s">
        <v>236</v>
      </c>
      <c r="B677" s="88">
        <v>325</v>
      </c>
      <c r="C677" s="88">
        <v>676</v>
      </c>
      <c r="D677" s="88" t="s">
        <v>97</v>
      </c>
      <c r="H677" s="88"/>
      <c r="L677" s="88"/>
      <c r="P677" s="88"/>
    </row>
    <row r="678" spans="1:16">
      <c r="A678" s="88" t="s">
        <v>236</v>
      </c>
      <c r="B678" s="88">
        <v>227</v>
      </c>
      <c r="C678" s="88">
        <v>677</v>
      </c>
      <c r="D678" s="88" t="s">
        <v>389</v>
      </c>
      <c r="H678" s="88"/>
      <c r="L678" s="88"/>
      <c r="P678" s="88"/>
    </row>
    <row r="679" spans="1:16">
      <c r="A679" s="88" t="s">
        <v>236</v>
      </c>
      <c r="B679" s="88">
        <v>189</v>
      </c>
      <c r="C679" s="88">
        <v>678</v>
      </c>
      <c r="D679" s="88" t="s">
        <v>368</v>
      </c>
      <c r="H679" s="88"/>
      <c r="L679" s="88"/>
      <c r="P679" s="88"/>
    </row>
    <row r="680" spans="1:16">
      <c r="A680" s="88" t="s">
        <v>236</v>
      </c>
      <c r="B680" s="88">
        <v>209</v>
      </c>
      <c r="C680" s="88">
        <v>679</v>
      </c>
      <c r="D680" s="88" t="s">
        <v>332</v>
      </c>
      <c r="H680" s="88"/>
      <c r="L680" s="88"/>
      <c r="P680" s="88"/>
    </row>
    <row r="681" spans="1:16">
      <c r="A681" s="88" t="s">
        <v>236</v>
      </c>
      <c r="B681" s="88">
        <v>217</v>
      </c>
      <c r="C681" s="88">
        <v>680</v>
      </c>
      <c r="D681" s="88" t="s">
        <v>380</v>
      </c>
      <c r="H681" s="88"/>
      <c r="L681" s="88"/>
      <c r="P681" s="88"/>
    </row>
    <row r="682" spans="1:16">
      <c r="A682" s="88" t="s">
        <v>0</v>
      </c>
      <c r="B682" s="88">
        <v>33</v>
      </c>
      <c r="C682" s="88">
        <v>681</v>
      </c>
      <c r="D682" s="88" t="s">
        <v>32</v>
      </c>
      <c r="H682" s="88"/>
      <c r="L682" s="88"/>
      <c r="P682" s="88"/>
    </row>
    <row r="683" spans="1:16">
      <c r="A683" s="88" t="s">
        <v>0</v>
      </c>
      <c r="B683" s="88">
        <v>26</v>
      </c>
      <c r="C683" s="88">
        <v>682</v>
      </c>
      <c r="D683" s="88" t="s">
        <v>26</v>
      </c>
      <c r="H683" s="88"/>
      <c r="L683" s="88"/>
      <c r="P683" s="88"/>
    </row>
    <row r="684" spans="1:16">
      <c r="A684" s="88" t="s">
        <v>0</v>
      </c>
      <c r="B684" s="88">
        <v>84</v>
      </c>
      <c r="C684" s="88">
        <v>683</v>
      </c>
      <c r="D684" s="88" t="s">
        <v>72</v>
      </c>
      <c r="H684" s="88"/>
      <c r="L684" s="88"/>
      <c r="P684" s="88"/>
    </row>
    <row r="685" spans="1:16">
      <c r="A685" s="88" t="s">
        <v>0</v>
      </c>
      <c r="B685" s="88">
        <v>31</v>
      </c>
      <c r="C685" s="88">
        <v>684</v>
      </c>
      <c r="D685" s="88" t="s">
        <v>30</v>
      </c>
      <c r="H685" s="88"/>
      <c r="L685" s="88"/>
      <c r="P685" s="88"/>
    </row>
    <row r="686" spans="1:16">
      <c r="A686" s="88" t="s">
        <v>0</v>
      </c>
      <c r="B686" s="88">
        <v>156</v>
      </c>
      <c r="C686" s="88">
        <v>685</v>
      </c>
      <c r="D686" s="88" t="s">
        <v>120</v>
      </c>
      <c r="H686" s="88"/>
      <c r="L686" s="88"/>
      <c r="P686" s="88"/>
    </row>
    <row r="687" spans="1:16">
      <c r="A687" s="88" t="s">
        <v>0</v>
      </c>
      <c r="B687" s="88">
        <v>59</v>
      </c>
      <c r="C687" s="88">
        <v>686</v>
      </c>
      <c r="D687" s="88" t="s">
        <v>54</v>
      </c>
      <c r="H687" s="88"/>
      <c r="L687" s="88"/>
      <c r="P687" s="88"/>
    </row>
    <row r="688" spans="1:16">
      <c r="A688" s="88" t="s">
        <v>0</v>
      </c>
      <c r="B688" s="88">
        <v>88</v>
      </c>
      <c r="C688" s="88">
        <v>687</v>
      </c>
      <c r="D688" s="88" t="s">
        <v>12</v>
      </c>
      <c r="H688" s="88"/>
      <c r="L688" s="88"/>
      <c r="P688" s="88"/>
    </row>
    <row r="689" spans="1:16">
      <c r="A689" s="88" t="s">
        <v>0</v>
      </c>
      <c r="B689" s="88">
        <v>163</v>
      </c>
      <c r="C689" s="88">
        <v>688</v>
      </c>
      <c r="D689" s="88" t="s">
        <v>110</v>
      </c>
      <c r="H689" s="88"/>
      <c r="L689" s="88"/>
      <c r="P689" s="88"/>
    </row>
    <row r="690" spans="1:16">
      <c r="A690" s="88" t="s">
        <v>0</v>
      </c>
      <c r="B690" s="88">
        <v>36</v>
      </c>
      <c r="C690" s="88">
        <v>689</v>
      </c>
      <c r="D690" s="88" t="s">
        <v>35</v>
      </c>
      <c r="H690" s="88"/>
      <c r="L690" s="88"/>
      <c r="P690" s="88"/>
    </row>
    <row r="691" spans="1:16">
      <c r="A691" s="88" t="s">
        <v>0</v>
      </c>
      <c r="B691" s="88">
        <v>44</v>
      </c>
      <c r="C691" s="88">
        <v>690</v>
      </c>
      <c r="D691" s="88" t="s">
        <v>19</v>
      </c>
      <c r="H691" s="88"/>
      <c r="L691" s="88"/>
      <c r="P691" s="88"/>
    </row>
    <row r="692" spans="1:16">
      <c r="A692" s="88" t="s">
        <v>0</v>
      </c>
      <c r="B692" s="88">
        <v>167</v>
      </c>
      <c r="C692" s="88">
        <v>691</v>
      </c>
      <c r="D692" s="88" t="s">
        <v>26</v>
      </c>
      <c r="H692" s="88"/>
      <c r="L692" s="88"/>
      <c r="P692" s="88"/>
    </row>
    <row r="693" spans="1:16">
      <c r="A693" s="88" t="s">
        <v>0</v>
      </c>
      <c r="B693" s="88">
        <v>135</v>
      </c>
      <c r="C693" s="88">
        <v>692</v>
      </c>
      <c r="D693" s="88" t="s">
        <v>106</v>
      </c>
      <c r="H693" s="88"/>
      <c r="L693" s="88"/>
      <c r="P693" s="88"/>
    </row>
    <row r="694" spans="1:16">
      <c r="A694" s="88" t="s">
        <v>0</v>
      </c>
      <c r="B694" s="88">
        <v>86</v>
      </c>
      <c r="C694" s="88">
        <v>693</v>
      </c>
      <c r="D694" s="88" t="s">
        <v>74</v>
      </c>
      <c r="H694" s="88"/>
      <c r="L694" s="88"/>
      <c r="P694" s="88"/>
    </row>
    <row r="695" spans="1:16">
      <c r="A695" s="88" t="s">
        <v>0</v>
      </c>
      <c r="B695" s="88">
        <v>129</v>
      </c>
      <c r="C695" s="88">
        <v>694</v>
      </c>
      <c r="D695" s="88" t="s">
        <v>102</v>
      </c>
      <c r="H695" s="88"/>
      <c r="L695" s="88"/>
      <c r="P695" s="88"/>
    </row>
    <row r="696" spans="1:16">
      <c r="A696" s="88" t="s">
        <v>0</v>
      </c>
      <c r="B696" s="88">
        <v>73</v>
      </c>
      <c r="C696" s="88">
        <v>695</v>
      </c>
      <c r="D696" s="88" t="s">
        <v>66</v>
      </c>
      <c r="H696" s="88"/>
      <c r="L696" s="88"/>
      <c r="P696" s="88"/>
    </row>
    <row r="697" spans="1:16">
      <c r="A697" s="88" t="s">
        <v>0</v>
      </c>
      <c r="B697" s="88">
        <v>29</v>
      </c>
      <c r="C697" s="88">
        <v>696</v>
      </c>
      <c r="D697" s="88" t="s">
        <v>28</v>
      </c>
      <c r="H697" s="88"/>
      <c r="L697" s="88"/>
      <c r="P697" s="88"/>
    </row>
    <row r="698" spans="1:16">
      <c r="A698" s="88" t="s">
        <v>0</v>
      </c>
      <c r="B698" s="88">
        <v>92</v>
      </c>
      <c r="C698" s="88">
        <v>697</v>
      </c>
      <c r="D698" s="88" t="s">
        <v>78</v>
      </c>
      <c r="H698" s="88"/>
      <c r="L698" s="88"/>
      <c r="P698" s="88"/>
    </row>
    <row r="699" spans="1:16">
      <c r="A699" s="88" t="s">
        <v>0</v>
      </c>
      <c r="B699" s="88">
        <v>28</v>
      </c>
      <c r="C699" s="88">
        <v>698</v>
      </c>
      <c r="D699" s="88" t="s">
        <v>4</v>
      </c>
      <c r="H699" s="88"/>
      <c r="L699" s="88"/>
      <c r="P699" s="88"/>
    </row>
    <row r="700" spans="1:16">
      <c r="A700" s="88" t="s">
        <v>0</v>
      </c>
      <c r="B700" s="88">
        <v>23</v>
      </c>
      <c r="C700" s="88">
        <v>699</v>
      </c>
      <c r="D700" s="88" t="s">
        <v>23</v>
      </c>
      <c r="H700" s="88"/>
      <c r="L700" s="88"/>
      <c r="P700" s="88"/>
    </row>
    <row r="701" spans="1:16">
      <c r="A701" s="88" t="s">
        <v>0</v>
      </c>
      <c r="B701" s="88">
        <v>5</v>
      </c>
      <c r="C701" s="88">
        <v>700</v>
      </c>
      <c r="D701" s="88" t="s">
        <v>5</v>
      </c>
      <c r="H701" s="88"/>
      <c r="L701" s="88"/>
      <c r="P701" s="88"/>
    </row>
    <row r="702" spans="1:16">
      <c r="A702" s="88" t="s">
        <v>236</v>
      </c>
      <c r="B702" s="88">
        <v>308</v>
      </c>
      <c r="C702" s="88">
        <v>701</v>
      </c>
      <c r="D702" s="88" t="s">
        <v>336</v>
      </c>
      <c r="H702" s="88"/>
      <c r="L702" s="88"/>
      <c r="P702" s="88"/>
    </row>
    <row r="703" spans="1:16">
      <c r="A703" s="88" t="s">
        <v>236</v>
      </c>
      <c r="B703" s="88">
        <v>360</v>
      </c>
      <c r="C703" s="88">
        <v>702</v>
      </c>
      <c r="D703" s="88" t="s">
        <v>286</v>
      </c>
      <c r="H703" s="88"/>
      <c r="L703" s="88"/>
      <c r="P703" s="88"/>
    </row>
    <row r="704" spans="1:16">
      <c r="A704" s="88" t="s">
        <v>236</v>
      </c>
      <c r="B704" s="88">
        <v>182</v>
      </c>
      <c r="C704" s="88">
        <v>703</v>
      </c>
      <c r="D704" s="88" t="s">
        <v>362</v>
      </c>
      <c r="H704" s="88"/>
      <c r="L704" s="88"/>
      <c r="P704" s="88"/>
    </row>
    <row r="705" spans="1:16">
      <c r="A705" s="88" t="s">
        <v>236</v>
      </c>
      <c r="B705" s="88">
        <v>183</v>
      </c>
      <c r="C705" s="88">
        <v>704</v>
      </c>
      <c r="D705" s="88" t="s">
        <v>259</v>
      </c>
      <c r="H705" s="88"/>
      <c r="L705" s="88"/>
      <c r="P705" s="88"/>
    </row>
    <row r="706" spans="1:16">
      <c r="A706" s="88" t="s">
        <v>236</v>
      </c>
      <c r="B706" s="88">
        <v>211</v>
      </c>
      <c r="C706" s="88">
        <v>705</v>
      </c>
      <c r="D706" s="88" t="s">
        <v>349</v>
      </c>
      <c r="H706" s="88"/>
      <c r="L706" s="88"/>
      <c r="P706" s="88"/>
    </row>
    <row r="707" spans="1:16">
      <c r="A707" s="88" t="s">
        <v>236</v>
      </c>
      <c r="B707" s="88">
        <v>281</v>
      </c>
      <c r="C707" s="88">
        <v>706</v>
      </c>
      <c r="D707" s="88" t="s">
        <v>395</v>
      </c>
      <c r="H707" s="88"/>
      <c r="L707" s="88"/>
      <c r="P707" s="88"/>
    </row>
    <row r="708" spans="1:16">
      <c r="A708" s="88" t="s">
        <v>236</v>
      </c>
      <c r="B708" s="88">
        <v>184</v>
      </c>
      <c r="C708" s="88">
        <v>707</v>
      </c>
      <c r="D708" s="88" t="s">
        <v>363</v>
      </c>
      <c r="H708" s="88"/>
      <c r="L708" s="88"/>
      <c r="P708" s="88"/>
    </row>
    <row r="709" spans="1:16">
      <c r="A709" s="88" t="s">
        <v>236</v>
      </c>
      <c r="B709" s="88">
        <v>200</v>
      </c>
      <c r="C709" s="88">
        <v>708</v>
      </c>
      <c r="D709" s="88" t="s">
        <v>258</v>
      </c>
      <c r="H709" s="88"/>
      <c r="L709" s="88"/>
      <c r="P709" s="88"/>
    </row>
    <row r="710" spans="1:16">
      <c r="A710" s="88" t="s">
        <v>236</v>
      </c>
      <c r="B710" s="88">
        <v>210</v>
      </c>
      <c r="C710" s="88">
        <v>709</v>
      </c>
      <c r="D710" s="88" t="s">
        <v>378</v>
      </c>
      <c r="H710" s="88"/>
      <c r="L710" s="88"/>
      <c r="P710" s="88"/>
    </row>
    <row r="711" spans="1:16">
      <c r="A711" s="88" t="s">
        <v>236</v>
      </c>
      <c r="B711" s="88">
        <v>240</v>
      </c>
      <c r="C711" s="88">
        <v>710</v>
      </c>
      <c r="D711" s="88" t="s">
        <v>396</v>
      </c>
      <c r="H711" s="88"/>
      <c r="L711" s="88"/>
      <c r="P711" s="88"/>
    </row>
    <row r="712" spans="1:16">
      <c r="A712" s="88" t="s">
        <v>236</v>
      </c>
      <c r="B712" s="88">
        <v>241</v>
      </c>
      <c r="C712" s="88">
        <v>711</v>
      </c>
      <c r="D712" s="88" t="s">
        <v>245</v>
      </c>
      <c r="H712" s="88"/>
      <c r="L712" s="88"/>
      <c r="P712" s="88"/>
    </row>
    <row r="713" spans="1:16">
      <c r="A713" s="88" t="s">
        <v>236</v>
      </c>
      <c r="B713" s="88">
        <v>229</v>
      </c>
      <c r="C713" s="88">
        <v>712</v>
      </c>
      <c r="D713" s="88" t="s">
        <v>391</v>
      </c>
      <c r="H713" s="88"/>
      <c r="L713" s="88"/>
      <c r="P713" s="88"/>
    </row>
    <row r="714" spans="1:16">
      <c r="A714" s="88" t="s">
        <v>236</v>
      </c>
      <c r="B714" s="88">
        <v>302</v>
      </c>
      <c r="C714" s="88">
        <v>713</v>
      </c>
      <c r="D714" s="88" t="s">
        <v>47</v>
      </c>
      <c r="H714" s="88"/>
      <c r="L714" s="88"/>
      <c r="P714" s="88"/>
    </row>
    <row r="715" spans="1:16">
      <c r="A715" s="88" t="s">
        <v>236</v>
      </c>
      <c r="B715" s="88">
        <v>291</v>
      </c>
      <c r="C715" s="88">
        <v>714</v>
      </c>
      <c r="D715" s="88" t="s">
        <v>378</v>
      </c>
      <c r="H715" s="88"/>
      <c r="L715" s="88"/>
      <c r="P715" s="88"/>
    </row>
    <row r="716" spans="1:16">
      <c r="A716" s="88" t="s">
        <v>236</v>
      </c>
      <c r="B716" s="88">
        <v>213</v>
      </c>
      <c r="C716" s="88">
        <v>715</v>
      </c>
      <c r="D716" s="88" t="s">
        <v>167</v>
      </c>
      <c r="H716" s="88"/>
      <c r="L716" s="88"/>
      <c r="P716" s="88"/>
    </row>
    <row r="717" spans="1:16">
      <c r="A717" s="88" t="s">
        <v>236</v>
      </c>
      <c r="B717" s="88">
        <v>185</v>
      </c>
      <c r="C717" s="88">
        <v>716</v>
      </c>
      <c r="D717" s="88" t="s">
        <v>364</v>
      </c>
      <c r="H717" s="88"/>
      <c r="L717" s="88"/>
      <c r="P717" s="88"/>
    </row>
    <row r="718" spans="1:16">
      <c r="A718" s="88" t="s">
        <v>236</v>
      </c>
      <c r="B718" s="88">
        <v>191</v>
      </c>
      <c r="C718" s="88">
        <v>717</v>
      </c>
      <c r="D718" s="88" t="s">
        <v>370</v>
      </c>
      <c r="H718" s="88"/>
      <c r="L718" s="88"/>
      <c r="P718" s="88"/>
    </row>
    <row r="719" spans="1:16">
      <c r="A719" s="88" t="s">
        <v>236</v>
      </c>
      <c r="B719" s="88">
        <v>194</v>
      </c>
      <c r="C719" s="88">
        <v>718</v>
      </c>
      <c r="D719" s="88" t="s">
        <v>172</v>
      </c>
      <c r="H719" s="88"/>
      <c r="L719" s="88"/>
      <c r="P719" s="88"/>
    </row>
    <row r="720" spans="1:16">
      <c r="A720" s="88" t="s">
        <v>236</v>
      </c>
      <c r="B720" s="88">
        <v>203</v>
      </c>
      <c r="C720" s="88">
        <v>719</v>
      </c>
      <c r="D720" s="88" t="s">
        <v>97</v>
      </c>
      <c r="H720" s="88"/>
      <c r="L720" s="88"/>
      <c r="P720" s="88"/>
    </row>
    <row r="721" spans="1:16">
      <c r="A721" s="88" t="s">
        <v>236</v>
      </c>
      <c r="B721" s="88">
        <v>195</v>
      </c>
      <c r="C721" s="88">
        <v>720</v>
      </c>
      <c r="D721" s="88" t="s">
        <v>368</v>
      </c>
      <c r="H721" s="88"/>
      <c r="L721" s="88"/>
      <c r="P721" s="88"/>
    </row>
    <row r="722" spans="1:16">
      <c r="A722" s="88" t="s">
        <v>0</v>
      </c>
      <c r="B722" s="88">
        <v>416</v>
      </c>
      <c r="C722" s="88">
        <v>721</v>
      </c>
      <c r="D722" s="88" t="s">
        <v>217</v>
      </c>
      <c r="H722" s="88"/>
      <c r="L722" s="88"/>
      <c r="P722" s="88"/>
    </row>
    <row r="723" spans="1:16">
      <c r="A723" s="88" t="s">
        <v>0</v>
      </c>
      <c r="B723" s="88">
        <v>466</v>
      </c>
      <c r="C723" s="88">
        <v>722</v>
      </c>
      <c r="D723" s="88" t="s">
        <v>171</v>
      </c>
      <c r="H723" s="88"/>
      <c r="L723" s="88"/>
      <c r="P723" s="88"/>
    </row>
    <row r="724" spans="1:16">
      <c r="A724" s="88" t="s">
        <v>0</v>
      </c>
      <c r="B724" s="88">
        <v>448</v>
      </c>
      <c r="C724" s="88">
        <v>723</v>
      </c>
      <c r="D724" s="88" t="s">
        <v>225</v>
      </c>
      <c r="H724" s="88"/>
      <c r="L724" s="88"/>
      <c r="P724" s="88"/>
    </row>
    <row r="725" spans="1:16">
      <c r="A725" s="88" t="s">
        <v>0</v>
      </c>
      <c r="B725" s="88">
        <v>451</v>
      </c>
      <c r="C725" s="88">
        <v>724</v>
      </c>
      <c r="D725" s="88" t="s">
        <v>141</v>
      </c>
      <c r="H725" s="88"/>
      <c r="L725" s="88"/>
      <c r="P725" s="88"/>
    </row>
    <row r="726" spans="1:16">
      <c r="A726" s="88" t="s">
        <v>0</v>
      </c>
      <c r="B726" s="88">
        <v>474</v>
      </c>
      <c r="C726" s="88">
        <v>725</v>
      </c>
      <c r="D726" s="88" t="s">
        <v>234</v>
      </c>
      <c r="H726" s="88"/>
      <c r="L726" s="88"/>
      <c r="P726" s="88"/>
    </row>
    <row r="727" spans="1:16">
      <c r="A727" s="88" t="s">
        <v>0</v>
      </c>
      <c r="B727" s="88">
        <v>443</v>
      </c>
      <c r="C727" s="88">
        <v>726</v>
      </c>
      <c r="D727" s="88" t="s">
        <v>37</v>
      </c>
      <c r="H727" s="88"/>
      <c r="L727" s="88"/>
      <c r="P727" s="88"/>
    </row>
    <row r="728" spans="1:16">
      <c r="A728" s="88" t="s">
        <v>0</v>
      </c>
      <c r="B728" s="88">
        <v>408</v>
      </c>
      <c r="C728" s="88">
        <v>727</v>
      </c>
      <c r="D728" s="88" t="s">
        <v>83</v>
      </c>
      <c r="H728" s="88"/>
      <c r="L728" s="88"/>
      <c r="P728" s="88"/>
    </row>
    <row r="729" spans="1:16">
      <c r="A729" s="88" t="s">
        <v>0</v>
      </c>
      <c r="B729" s="88">
        <v>406</v>
      </c>
      <c r="C729" s="88">
        <v>728</v>
      </c>
      <c r="D729" s="88" t="s">
        <v>138</v>
      </c>
      <c r="H729" s="88"/>
      <c r="L729" s="88"/>
      <c r="P729" s="88"/>
    </row>
    <row r="730" spans="1:16">
      <c r="A730" s="88" t="s">
        <v>0</v>
      </c>
      <c r="B730" s="88">
        <v>472</v>
      </c>
      <c r="C730" s="88">
        <v>729</v>
      </c>
      <c r="D730" s="88" t="s">
        <v>147</v>
      </c>
      <c r="H730" s="88"/>
      <c r="L730" s="88"/>
      <c r="P730" s="88"/>
    </row>
    <row r="731" spans="1:16">
      <c r="A731" s="88" t="s">
        <v>0</v>
      </c>
      <c r="B731" s="88">
        <v>446</v>
      </c>
      <c r="C731" s="88">
        <v>730</v>
      </c>
      <c r="D731" s="88" t="s">
        <v>141</v>
      </c>
      <c r="H731" s="88"/>
      <c r="L731" s="88"/>
      <c r="P731" s="88"/>
    </row>
    <row r="732" spans="1:16">
      <c r="A732" s="88" t="s">
        <v>0</v>
      </c>
      <c r="B732" s="88">
        <v>452</v>
      </c>
      <c r="C732" s="88">
        <v>731</v>
      </c>
      <c r="D732" s="88" t="s">
        <v>171</v>
      </c>
      <c r="H732" s="88"/>
      <c r="L732" s="88"/>
      <c r="P732" s="88"/>
    </row>
    <row r="733" spans="1:16">
      <c r="A733" s="88" t="s">
        <v>0</v>
      </c>
      <c r="B733" s="88">
        <v>456</v>
      </c>
      <c r="C733" s="88">
        <v>732</v>
      </c>
      <c r="D733" s="88" t="s">
        <v>95</v>
      </c>
      <c r="H733" s="88"/>
      <c r="L733" s="88"/>
      <c r="P733" s="88"/>
    </row>
    <row r="734" spans="1:16">
      <c r="A734" s="88" t="s">
        <v>0</v>
      </c>
      <c r="B734" s="88">
        <v>402</v>
      </c>
      <c r="C734" s="88">
        <v>733</v>
      </c>
      <c r="D734" s="88" t="s">
        <v>212</v>
      </c>
      <c r="H734" s="88"/>
      <c r="L734" s="88"/>
      <c r="P734" s="88"/>
    </row>
    <row r="735" spans="1:16">
      <c r="A735" s="88" t="s">
        <v>0</v>
      </c>
      <c r="B735" s="88">
        <v>468</v>
      </c>
      <c r="C735" s="88">
        <v>734</v>
      </c>
      <c r="D735" s="88" t="s">
        <v>132</v>
      </c>
      <c r="H735" s="88"/>
      <c r="L735" s="88"/>
      <c r="P735" s="88"/>
    </row>
    <row r="736" spans="1:16">
      <c r="A736" s="88" t="s">
        <v>0</v>
      </c>
      <c r="B736" s="88">
        <v>449</v>
      </c>
      <c r="C736" s="88">
        <v>735</v>
      </c>
      <c r="D736" s="88" t="s">
        <v>226</v>
      </c>
      <c r="H736" s="88"/>
      <c r="L736" s="88"/>
      <c r="P736" s="88"/>
    </row>
    <row r="737" spans="1:16">
      <c r="A737" s="88" t="s">
        <v>0</v>
      </c>
      <c r="B737" s="88">
        <v>458</v>
      </c>
      <c r="C737" s="88">
        <v>736</v>
      </c>
      <c r="D737" s="88" t="s">
        <v>26</v>
      </c>
      <c r="H737" s="88"/>
      <c r="L737" s="88"/>
      <c r="P737" s="88"/>
    </row>
    <row r="738" spans="1:16">
      <c r="A738" s="88" t="s">
        <v>0</v>
      </c>
      <c r="B738" s="88">
        <v>409</v>
      </c>
      <c r="C738" s="88">
        <v>737</v>
      </c>
      <c r="D738" s="88" t="s">
        <v>175</v>
      </c>
      <c r="H738" s="88"/>
      <c r="L738" s="88"/>
      <c r="P738" s="88"/>
    </row>
    <row r="739" spans="1:16">
      <c r="A739" s="88" t="s">
        <v>0</v>
      </c>
      <c r="B739" s="88">
        <v>473</v>
      </c>
      <c r="C739" s="88">
        <v>738</v>
      </c>
      <c r="D739" s="88" t="s">
        <v>233</v>
      </c>
      <c r="H739" s="88"/>
      <c r="L739" s="88"/>
      <c r="P739" s="88"/>
    </row>
    <row r="740" spans="1:16">
      <c r="A740" s="88" t="s">
        <v>0</v>
      </c>
      <c r="B740" s="88">
        <v>454</v>
      </c>
      <c r="C740" s="88">
        <v>739</v>
      </c>
      <c r="D740" s="88" t="s">
        <v>124</v>
      </c>
      <c r="H740" s="88"/>
      <c r="L740" s="88"/>
      <c r="P740" s="88"/>
    </row>
    <row r="741" spans="1:16">
      <c r="A741" s="88" t="s">
        <v>0</v>
      </c>
      <c r="B741" s="88">
        <v>464</v>
      </c>
      <c r="C741" s="88">
        <v>740</v>
      </c>
      <c r="D741" s="88" t="s">
        <v>230</v>
      </c>
      <c r="H741" s="88"/>
      <c r="L741" s="88"/>
      <c r="P741" s="88"/>
    </row>
    <row r="742" spans="1:16">
      <c r="A742" s="88" t="s">
        <v>0</v>
      </c>
      <c r="B742" s="88">
        <v>460</v>
      </c>
      <c r="C742" s="88">
        <v>741</v>
      </c>
      <c r="D742" s="88" t="s">
        <v>227</v>
      </c>
      <c r="H742" s="88"/>
      <c r="L742" s="88"/>
      <c r="P742" s="88"/>
    </row>
    <row r="743" spans="1:16">
      <c r="A743" s="88" t="s">
        <v>0</v>
      </c>
      <c r="B743" s="88">
        <v>444</v>
      </c>
      <c r="C743" s="88">
        <v>742</v>
      </c>
      <c r="D743" s="88" t="s">
        <v>224</v>
      </c>
      <c r="H743" s="88"/>
      <c r="L743" s="88"/>
      <c r="P743" s="88"/>
    </row>
    <row r="744" spans="1:16">
      <c r="A744" s="88" t="s">
        <v>0</v>
      </c>
      <c r="B744" s="88">
        <v>390</v>
      </c>
      <c r="C744" s="88">
        <v>743</v>
      </c>
      <c r="D744" s="88" t="s">
        <v>7</v>
      </c>
      <c r="H744" s="88"/>
      <c r="L744" s="88"/>
      <c r="P744" s="88"/>
    </row>
    <row r="745" spans="1:16">
      <c r="A745" s="88" t="s">
        <v>0</v>
      </c>
      <c r="B745" s="88">
        <v>439</v>
      </c>
      <c r="C745" s="88">
        <v>744</v>
      </c>
      <c r="D745" s="88" t="s">
        <v>137</v>
      </c>
      <c r="H745" s="88"/>
      <c r="L745" s="88"/>
      <c r="P745" s="88"/>
    </row>
    <row r="746" spans="1:16">
      <c r="A746" s="88" t="s">
        <v>0</v>
      </c>
      <c r="B746" s="88">
        <v>441</v>
      </c>
      <c r="C746" s="88">
        <v>745</v>
      </c>
      <c r="D746" s="88" t="s">
        <v>50</v>
      </c>
      <c r="H746" s="88"/>
      <c r="L746" s="88"/>
      <c r="P746" s="88"/>
    </row>
    <row r="747" spans="1:16">
      <c r="A747" s="88" t="s">
        <v>0</v>
      </c>
      <c r="B747" s="88">
        <v>470</v>
      </c>
      <c r="C747" s="88">
        <v>746</v>
      </c>
      <c r="D747" s="88" t="s">
        <v>114</v>
      </c>
      <c r="H747" s="88"/>
      <c r="L747" s="88"/>
      <c r="P747" s="88"/>
    </row>
    <row r="748" spans="1:16">
      <c r="A748" s="88" t="s">
        <v>0</v>
      </c>
      <c r="B748" s="88">
        <v>425</v>
      </c>
      <c r="C748" s="88">
        <v>747</v>
      </c>
      <c r="D748" s="88" t="s">
        <v>73</v>
      </c>
      <c r="H748" s="88"/>
      <c r="L748" s="88"/>
      <c r="P748" s="88"/>
    </row>
    <row r="749" spans="1:16">
      <c r="A749" s="88" t="s">
        <v>0</v>
      </c>
      <c r="B749" s="88">
        <v>412</v>
      </c>
      <c r="C749" s="88">
        <v>748</v>
      </c>
      <c r="D749" s="88" t="s">
        <v>41</v>
      </c>
      <c r="H749" s="88"/>
      <c r="L749" s="88"/>
      <c r="P749" s="88"/>
    </row>
    <row r="750" spans="1:16">
      <c r="A750" s="88" t="s">
        <v>0</v>
      </c>
      <c r="B750" s="88">
        <v>442</v>
      </c>
      <c r="C750" s="88">
        <v>749</v>
      </c>
      <c r="D750" s="88" t="s">
        <v>171</v>
      </c>
      <c r="H750" s="88"/>
      <c r="L750" s="88"/>
      <c r="P750" s="88"/>
    </row>
    <row r="751" spans="1:16">
      <c r="A751" s="88" t="s">
        <v>0</v>
      </c>
      <c r="B751" s="88">
        <v>411</v>
      </c>
      <c r="C751" s="88">
        <v>750</v>
      </c>
      <c r="D751" s="88" t="s">
        <v>45</v>
      </c>
      <c r="H751" s="88"/>
      <c r="L751" s="88"/>
      <c r="P751" s="88"/>
    </row>
    <row r="752" spans="1:16">
      <c r="A752" s="88" t="s">
        <v>236</v>
      </c>
      <c r="B752" s="88">
        <v>468</v>
      </c>
      <c r="C752" s="88">
        <v>751</v>
      </c>
      <c r="D752" s="88" t="s">
        <v>272</v>
      </c>
      <c r="H752" s="88"/>
      <c r="L752" s="88"/>
      <c r="P752" s="88"/>
    </row>
    <row r="753" spans="1:16">
      <c r="A753" s="88" t="s">
        <v>236</v>
      </c>
      <c r="B753" s="88">
        <v>466</v>
      </c>
      <c r="C753" s="88">
        <v>752</v>
      </c>
      <c r="D753" s="88" t="s">
        <v>481</v>
      </c>
      <c r="H753" s="88"/>
      <c r="L753" s="88"/>
      <c r="P753" s="88"/>
    </row>
    <row r="754" spans="1:16">
      <c r="A754" s="88" t="s">
        <v>236</v>
      </c>
      <c r="B754" s="88">
        <v>465</v>
      </c>
      <c r="C754" s="88">
        <v>753</v>
      </c>
      <c r="D754" s="88" t="s">
        <v>459</v>
      </c>
      <c r="H754" s="88"/>
      <c r="L754" s="88"/>
      <c r="P754" s="88"/>
    </row>
    <row r="755" spans="1:16">
      <c r="A755" s="88" t="s">
        <v>236</v>
      </c>
      <c r="B755" s="88">
        <v>411</v>
      </c>
      <c r="C755" s="88">
        <v>754</v>
      </c>
      <c r="D755" s="88" t="s">
        <v>457</v>
      </c>
      <c r="H755" s="88"/>
      <c r="L755" s="88"/>
      <c r="P755" s="88"/>
    </row>
    <row r="756" spans="1:16">
      <c r="A756" s="88" t="s">
        <v>236</v>
      </c>
      <c r="B756" s="88">
        <v>460</v>
      </c>
      <c r="C756" s="88">
        <v>755</v>
      </c>
      <c r="D756" s="88" t="s">
        <v>478</v>
      </c>
      <c r="H756" s="88"/>
      <c r="L756" s="88"/>
      <c r="P756" s="88"/>
    </row>
    <row r="757" spans="1:16">
      <c r="A757" s="88" t="s">
        <v>236</v>
      </c>
      <c r="B757" s="88">
        <v>470</v>
      </c>
      <c r="C757" s="88">
        <v>756</v>
      </c>
      <c r="D757" s="88" t="s">
        <v>268</v>
      </c>
      <c r="H757" s="88"/>
      <c r="L757" s="88"/>
      <c r="P757" s="88"/>
    </row>
    <row r="758" spans="1:16">
      <c r="A758" s="88" t="s">
        <v>236</v>
      </c>
      <c r="B758" s="88">
        <v>462</v>
      </c>
      <c r="C758" s="88">
        <v>757</v>
      </c>
      <c r="D758" s="88" t="s">
        <v>480</v>
      </c>
      <c r="H758" s="88"/>
      <c r="L758" s="88"/>
      <c r="P758" s="88"/>
    </row>
    <row r="759" spans="1:16">
      <c r="A759" s="88" t="s">
        <v>236</v>
      </c>
      <c r="B759" s="88">
        <v>459</v>
      </c>
      <c r="C759" s="88">
        <v>758</v>
      </c>
      <c r="D759" s="88" t="s">
        <v>477</v>
      </c>
      <c r="H759" s="88"/>
      <c r="L759" s="88"/>
      <c r="P759" s="88"/>
    </row>
    <row r="760" spans="1:16">
      <c r="A760" s="88" t="s">
        <v>236</v>
      </c>
      <c r="B760" s="88">
        <v>407</v>
      </c>
      <c r="C760" s="88">
        <v>759</v>
      </c>
      <c r="D760" s="88" t="s">
        <v>456</v>
      </c>
      <c r="H760" s="88"/>
      <c r="L760" s="88"/>
      <c r="P760" s="88"/>
    </row>
    <row r="761" spans="1:16">
      <c r="A761" s="88" t="s">
        <v>236</v>
      </c>
      <c r="B761" s="88">
        <v>417</v>
      </c>
      <c r="C761" s="88">
        <v>760</v>
      </c>
      <c r="D761" s="88" t="s">
        <v>386</v>
      </c>
      <c r="H761" s="88"/>
      <c r="L761" s="88"/>
      <c r="P761" s="88"/>
    </row>
    <row r="762" spans="1:16">
      <c r="A762" s="88" t="s">
        <v>236</v>
      </c>
      <c r="B762" s="88">
        <v>461</v>
      </c>
      <c r="C762" s="88">
        <v>761</v>
      </c>
      <c r="D762" s="88" t="s">
        <v>479</v>
      </c>
      <c r="H762" s="88"/>
      <c r="L762" s="88"/>
      <c r="P762" s="88"/>
    </row>
    <row r="763" spans="1:16">
      <c r="A763" s="88" t="s">
        <v>236</v>
      </c>
      <c r="B763" s="88">
        <v>464</v>
      </c>
      <c r="C763" s="88">
        <v>762</v>
      </c>
      <c r="D763" s="88" t="s">
        <v>324</v>
      </c>
      <c r="H763" s="88"/>
      <c r="L763" s="88"/>
      <c r="P763" s="88"/>
    </row>
    <row r="764" spans="1:16">
      <c r="A764" s="88" t="s">
        <v>236</v>
      </c>
      <c r="B764" s="88">
        <v>472</v>
      </c>
      <c r="C764" s="88">
        <v>763</v>
      </c>
      <c r="D764" s="88" t="s">
        <v>482</v>
      </c>
      <c r="H764" s="88"/>
      <c r="L764" s="88"/>
      <c r="P764" s="88"/>
    </row>
    <row r="765" spans="1:16">
      <c r="A765" s="88" t="s">
        <v>236</v>
      </c>
      <c r="B765" s="88">
        <v>477</v>
      </c>
      <c r="C765" s="88">
        <v>764</v>
      </c>
      <c r="D765" s="88" t="s">
        <v>481</v>
      </c>
      <c r="H765" s="88"/>
      <c r="L765" s="88"/>
      <c r="P765" s="88"/>
    </row>
    <row r="766" spans="1:16">
      <c r="A766" s="88" t="s">
        <v>236</v>
      </c>
      <c r="B766" s="88">
        <v>469</v>
      </c>
      <c r="C766" s="88">
        <v>765</v>
      </c>
      <c r="D766" s="88" t="s">
        <v>321</v>
      </c>
      <c r="H766" s="88"/>
      <c r="L766" s="88"/>
      <c r="P766" s="88"/>
    </row>
    <row r="767" spans="1:16">
      <c r="A767" s="88" t="s">
        <v>236</v>
      </c>
      <c r="B767" s="88">
        <v>467</v>
      </c>
      <c r="C767" s="88">
        <v>766</v>
      </c>
      <c r="D767" s="88" t="s">
        <v>382</v>
      </c>
      <c r="H767" s="88"/>
      <c r="L767" s="88"/>
      <c r="P767" s="88"/>
    </row>
    <row r="768" spans="1:16">
      <c r="A768" s="88" t="s">
        <v>236</v>
      </c>
      <c r="B768" s="88">
        <v>420</v>
      </c>
      <c r="C768" s="88">
        <v>767</v>
      </c>
      <c r="D768" s="88" t="s">
        <v>326</v>
      </c>
      <c r="H768" s="88"/>
      <c r="L768" s="88"/>
      <c r="P768" s="88"/>
    </row>
    <row r="769" spans="1:16">
      <c r="A769" s="88" t="s">
        <v>236</v>
      </c>
      <c r="B769" s="88">
        <v>403</v>
      </c>
      <c r="C769" s="88">
        <v>768</v>
      </c>
      <c r="D769" s="88" t="s">
        <v>330</v>
      </c>
      <c r="H769" s="88"/>
      <c r="L769" s="88"/>
      <c r="P769" s="88"/>
    </row>
    <row r="770" spans="1:16">
      <c r="A770" s="88" t="s">
        <v>236</v>
      </c>
      <c r="B770" s="88">
        <v>410</v>
      </c>
      <c r="C770" s="88">
        <v>769</v>
      </c>
      <c r="D770" s="88" t="s">
        <v>383</v>
      </c>
      <c r="H770" s="88"/>
      <c r="L770" s="88"/>
      <c r="P770" s="88"/>
    </row>
    <row r="771" spans="1:16">
      <c r="A771" s="88" t="s">
        <v>236</v>
      </c>
      <c r="B771" s="88">
        <v>419</v>
      </c>
      <c r="C771" s="88">
        <v>770</v>
      </c>
      <c r="D771" s="88" t="s">
        <v>460</v>
      </c>
      <c r="H771" s="88"/>
      <c r="L771" s="88"/>
      <c r="P771" s="88"/>
    </row>
    <row r="772" spans="1:16">
      <c r="A772" s="88" t="s">
        <v>236</v>
      </c>
      <c r="B772" s="88">
        <v>409</v>
      </c>
      <c r="C772" s="88">
        <v>771</v>
      </c>
      <c r="D772" s="88" t="s">
        <v>274</v>
      </c>
      <c r="H772" s="88"/>
      <c r="L772" s="88"/>
      <c r="P772" s="88"/>
    </row>
    <row r="773" spans="1:16">
      <c r="A773" s="88" t="s">
        <v>236</v>
      </c>
      <c r="B773" s="88">
        <v>453</v>
      </c>
      <c r="C773" s="88">
        <v>772</v>
      </c>
      <c r="D773" s="88" t="s">
        <v>269</v>
      </c>
      <c r="H773" s="88"/>
      <c r="L773" s="88"/>
      <c r="P773" s="88"/>
    </row>
    <row r="774" spans="1:16">
      <c r="A774" s="88" t="s">
        <v>236</v>
      </c>
      <c r="B774" s="88">
        <v>474</v>
      </c>
      <c r="C774" s="88">
        <v>773</v>
      </c>
      <c r="D774" s="88" t="s">
        <v>484</v>
      </c>
      <c r="H774" s="88"/>
      <c r="L774" s="88"/>
      <c r="P774" s="88"/>
    </row>
    <row r="775" spans="1:16">
      <c r="A775" s="88" t="s">
        <v>236</v>
      </c>
      <c r="B775" s="88">
        <v>401</v>
      </c>
      <c r="C775" s="88">
        <v>774</v>
      </c>
      <c r="D775" s="88" t="s">
        <v>392</v>
      </c>
      <c r="H775" s="88"/>
      <c r="L775" s="88"/>
      <c r="P775" s="88"/>
    </row>
    <row r="776" spans="1:16">
      <c r="A776" s="88" t="s">
        <v>236</v>
      </c>
      <c r="B776" s="88">
        <v>405</v>
      </c>
      <c r="C776" s="88">
        <v>775</v>
      </c>
      <c r="D776" s="88" t="s">
        <v>454</v>
      </c>
      <c r="H776" s="88"/>
      <c r="L776" s="88"/>
      <c r="P776" s="88"/>
    </row>
    <row r="777" spans="1:16">
      <c r="A777" s="88" t="s">
        <v>236</v>
      </c>
      <c r="B777" s="88">
        <v>478</v>
      </c>
      <c r="C777" s="88">
        <v>776</v>
      </c>
      <c r="D777" s="88" t="s">
        <v>485</v>
      </c>
      <c r="H777" s="88"/>
      <c r="L777" s="88"/>
      <c r="P777" s="88"/>
    </row>
    <row r="778" spans="1:16">
      <c r="A778" s="88" t="s">
        <v>236</v>
      </c>
      <c r="B778" s="88">
        <v>458</v>
      </c>
      <c r="C778" s="88">
        <v>777</v>
      </c>
      <c r="D778" s="88" t="s">
        <v>279</v>
      </c>
      <c r="H778" s="88"/>
      <c r="L778" s="88"/>
      <c r="P778" s="88"/>
    </row>
    <row r="779" spans="1:16">
      <c r="A779" s="88" t="s">
        <v>236</v>
      </c>
      <c r="B779" s="88">
        <v>446</v>
      </c>
      <c r="C779" s="88">
        <v>778</v>
      </c>
      <c r="D779" s="88" t="s">
        <v>417</v>
      </c>
      <c r="H779" s="88"/>
      <c r="L779" s="88"/>
      <c r="P779" s="88"/>
    </row>
    <row r="780" spans="1:16">
      <c r="A780" s="88" t="s">
        <v>236</v>
      </c>
      <c r="B780" s="88">
        <v>479</v>
      </c>
      <c r="C780" s="88">
        <v>779</v>
      </c>
      <c r="D780" s="88" t="s">
        <v>486</v>
      </c>
      <c r="H780" s="88"/>
      <c r="L780" s="88"/>
      <c r="P780" s="88"/>
    </row>
    <row r="781" spans="1:16">
      <c r="A781" s="88" t="s">
        <v>236</v>
      </c>
      <c r="B781" s="88">
        <v>424</v>
      </c>
      <c r="C781" s="88">
        <v>780</v>
      </c>
      <c r="D781" s="88" t="s">
        <v>433</v>
      </c>
      <c r="H781" s="88"/>
      <c r="L781" s="88"/>
      <c r="P781" s="88"/>
    </row>
    <row r="782" spans="1:16">
      <c r="A782" s="88" t="s">
        <v>0</v>
      </c>
      <c r="B782" s="88">
        <v>389</v>
      </c>
      <c r="C782" s="88">
        <v>781</v>
      </c>
      <c r="D782" s="88" t="s">
        <v>206</v>
      </c>
      <c r="H782" s="88"/>
      <c r="L782" s="88"/>
      <c r="P782" s="88"/>
    </row>
    <row r="783" spans="1:16">
      <c r="A783" s="88" t="s">
        <v>0</v>
      </c>
      <c r="B783" s="88">
        <v>404</v>
      </c>
      <c r="C783" s="88">
        <v>782</v>
      </c>
      <c r="D783" s="88" t="s">
        <v>213</v>
      </c>
      <c r="H783" s="88"/>
      <c r="L783" s="88"/>
      <c r="P783" s="88"/>
    </row>
    <row r="784" spans="1:16">
      <c r="A784" s="88" t="s">
        <v>0</v>
      </c>
      <c r="B784" s="88">
        <v>421</v>
      </c>
      <c r="C784" s="88">
        <v>783</v>
      </c>
      <c r="D784" s="88" t="s">
        <v>219</v>
      </c>
      <c r="H784" s="88"/>
      <c r="L784" s="88"/>
      <c r="P784" s="88"/>
    </row>
    <row r="785" spans="1:16">
      <c r="A785" s="88" t="s">
        <v>0</v>
      </c>
      <c r="B785" s="88">
        <v>447</v>
      </c>
      <c r="C785" s="88">
        <v>784</v>
      </c>
      <c r="D785" s="88" t="s">
        <v>29</v>
      </c>
      <c r="H785" s="88"/>
      <c r="L785" s="88"/>
      <c r="P785" s="88"/>
    </row>
    <row r="786" spans="1:16">
      <c r="A786" s="88" t="s">
        <v>0</v>
      </c>
      <c r="B786" s="88">
        <v>438</v>
      </c>
      <c r="C786" s="88">
        <v>785</v>
      </c>
      <c r="D786" s="88" t="s">
        <v>66</v>
      </c>
      <c r="H786" s="88"/>
      <c r="L786" s="88"/>
      <c r="P786" s="88"/>
    </row>
    <row r="787" spans="1:16">
      <c r="A787" s="88" t="s">
        <v>0</v>
      </c>
      <c r="B787" s="88">
        <v>397</v>
      </c>
      <c r="C787" s="88">
        <v>786</v>
      </c>
      <c r="D787" s="88" t="s">
        <v>209</v>
      </c>
      <c r="H787" s="88"/>
      <c r="L787" s="88"/>
      <c r="P787" s="88"/>
    </row>
    <row r="788" spans="1:16">
      <c r="A788" s="88" t="s">
        <v>0</v>
      </c>
      <c r="B788" s="88">
        <v>386</v>
      </c>
      <c r="C788" s="88">
        <v>787</v>
      </c>
      <c r="D788" s="88" t="s">
        <v>81</v>
      </c>
      <c r="H788" s="88"/>
      <c r="L788" s="88"/>
      <c r="P788" s="88"/>
    </row>
    <row r="789" spans="1:16">
      <c r="A789" s="88" t="s">
        <v>0</v>
      </c>
      <c r="B789" s="88">
        <v>391</v>
      </c>
      <c r="C789" s="88">
        <v>788</v>
      </c>
      <c r="D789" s="88" t="s">
        <v>83</v>
      </c>
      <c r="H789" s="88"/>
      <c r="L789" s="88"/>
      <c r="P789" s="88"/>
    </row>
    <row r="790" spans="1:16">
      <c r="A790" s="88" t="s">
        <v>0</v>
      </c>
      <c r="B790" s="88">
        <v>393</v>
      </c>
      <c r="C790" s="88">
        <v>789</v>
      </c>
      <c r="D790" s="88" t="s">
        <v>88</v>
      </c>
      <c r="H790" s="88"/>
      <c r="L790" s="88"/>
      <c r="P790" s="88"/>
    </row>
    <row r="791" spans="1:16">
      <c r="A791" s="88" t="s">
        <v>0</v>
      </c>
      <c r="B791" s="88">
        <v>407</v>
      </c>
      <c r="C791" s="88">
        <v>790</v>
      </c>
      <c r="D791" s="88" t="s">
        <v>17</v>
      </c>
      <c r="H791" s="88"/>
      <c r="L791" s="88"/>
      <c r="P791" s="88"/>
    </row>
    <row r="792" spans="1:16">
      <c r="A792" s="88" t="s">
        <v>0</v>
      </c>
      <c r="B792" s="88">
        <v>436</v>
      </c>
      <c r="C792" s="88">
        <v>791</v>
      </c>
      <c r="D792" s="88" t="s">
        <v>8</v>
      </c>
      <c r="H792" s="88"/>
      <c r="L792" s="88"/>
      <c r="P792" s="88"/>
    </row>
    <row r="793" spans="1:16">
      <c r="A793" s="88" t="s">
        <v>0</v>
      </c>
      <c r="B793" s="88">
        <v>414</v>
      </c>
      <c r="C793" s="88">
        <v>792</v>
      </c>
      <c r="D793" s="88" t="s">
        <v>58</v>
      </c>
      <c r="H793" s="88"/>
      <c r="L793" s="88"/>
      <c r="P793" s="88"/>
    </row>
    <row r="794" spans="1:16">
      <c r="A794" s="88" t="s">
        <v>0</v>
      </c>
      <c r="B794" s="88">
        <v>455</v>
      </c>
      <c r="C794" s="88">
        <v>793</v>
      </c>
      <c r="D794" s="88" t="s">
        <v>77</v>
      </c>
      <c r="H794" s="88"/>
      <c r="L794" s="88"/>
      <c r="P794" s="88"/>
    </row>
    <row r="795" spans="1:16">
      <c r="A795" s="88" t="s">
        <v>0</v>
      </c>
      <c r="B795" s="88">
        <v>388</v>
      </c>
      <c r="C795" s="88">
        <v>794</v>
      </c>
      <c r="D795" s="88" t="s">
        <v>62</v>
      </c>
      <c r="H795" s="88"/>
      <c r="L795" s="88"/>
      <c r="P795" s="88"/>
    </row>
    <row r="796" spans="1:16">
      <c r="A796" s="88" t="s">
        <v>0</v>
      </c>
      <c r="B796" s="88">
        <v>385</v>
      </c>
      <c r="C796" s="88">
        <v>795</v>
      </c>
      <c r="D796" s="88" t="s">
        <v>24</v>
      </c>
      <c r="H796" s="88"/>
      <c r="L796" s="88"/>
      <c r="P796" s="88"/>
    </row>
    <row r="797" spans="1:16">
      <c r="A797" s="88" t="s">
        <v>0</v>
      </c>
      <c r="B797" s="88">
        <v>417</v>
      </c>
      <c r="C797" s="88">
        <v>796</v>
      </c>
      <c r="D797" s="88" t="s">
        <v>41</v>
      </c>
      <c r="H797" s="88"/>
      <c r="L797" s="88"/>
      <c r="P797" s="88"/>
    </row>
    <row r="798" spans="1:16">
      <c r="A798" s="88" t="s">
        <v>0</v>
      </c>
      <c r="B798" s="88">
        <v>471</v>
      </c>
      <c r="C798" s="88">
        <v>797</v>
      </c>
      <c r="D798" s="88" t="s">
        <v>232</v>
      </c>
      <c r="H798" s="88"/>
      <c r="L798" s="88"/>
      <c r="P798" s="88"/>
    </row>
    <row r="799" spans="1:16">
      <c r="A799" s="88" t="s">
        <v>0</v>
      </c>
      <c r="B799" s="88">
        <v>382</v>
      </c>
      <c r="C799" s="88">
        <v>798</v>
      </c>
      <c r="D799" s="88" t="s">
        <v>147</v>
      </c>
      <c r="H799" s="88"/>
      <c r="L799" s="88"/>
      <c r="P799" s="88"/>
    </row>
    <row r="800" spans="1:16">
      <c r="A800" s="88" t="s">
        <v>0</v>
      </c>
      <c r="B800" s="88">
        <v>476</v>
      </c>
      <c r="C800" s="88">
        <v>799</v>
      </c>
      <c r="D800" s="88" t="s">
        <v>20</v>
      </c>
      <c r="H800" s="88"/>
      <c r="L800" s="88"/>
      <c r="P800" s="88"/>
    </row>
    <row r="801" spans="1:16">
      <c r="A801" s="88" t="s">
        <v>0</v>
      </c>
      <c r="B801" s="88">
        <v>430</v>
      </c>
      <c r="C801" s="88">
        <v>800</v>
      </c>
      <c r="D801" s="88" t="s">
        <v>124</v>
      </c>
      <c r="H801" s="88"/>
      <c r="L801" s="88"/>
      <c r="P801" s="88"/>
    </row>
    <row r="802" spans="1:16">
      <c r="A802" s="88" t="s">
        <v>0</v>
      </c>
      <c r="B802" s="88">
        <v>463</v>
      </c>
      <c r="C802" s="88">
        <v>801</v>
      </c>
      <c r="D802" s="88" t="s">
        <v>229</v>
      </c>
      <c r="H802" s="88"/>
      <c r="L802" s="88"/>
      <c r="P802" s="88"/>
    </row>
    <row r="803" spans="1:16">
      <c r="A803" s="88" t="s">
        <v>0</v>
      </c>
      <c r="B803" s="88">
        <v>369</v>
      </c>
      <c r="C803" s="88">
        <v>802</v>
      </c>
      <c r="D803" s="88" t="s">
        <v>7</v>
      </c>
      <c r="H803" s="88"/>
      <c r="L803" s="88"/>
      <c r="P803" s="88"/>
    </row>
    <row r="804" spans="1:16">
      <c r="A804" s="88" t="s">
        <v>0</v>
      </c>
      <c r="B804" s="88">
        <v>383</v>
      </c>
      <c r="C804" s="88">
        <v>803</v>
      </c>
      <c r="D804" s="88" t="s">
        <v>205</v>
      </c>
      <c r="H804" s="88"/>
      <c r="L804" s="88"/>
      <c r="P804" s="88"/>
    </row>
    <row r="805" spans="1:16">
      <c r="A805" s="88" t="s">
        <v>0</v>
      </c>
      <c r="B805" s="88">
        <v>379</v>
      </c>
      <c r="C805" s="88">
        <v>804</v>
      </c>
      <c r="D805" s="88" t="s">
        <v>204</v>
      </c>
      <c r="H805" s="88"/>
      <c r="L805" s="88"/>
      <c r="P805" s="88"/>
    </row>
    <row r="806" spans="1:16">
      <c r="A806" s="88" t="s">
        <v>0</v>
      </c>
      <c r="B806" s="88">
        <v>428</v>
      </c>
      <c r="C806" s="88">
        <v>805</v>
      </c>
      <c r="D806" s="88" t="s">
        <v>116</v>
      </c>
      <c r="H806" s="88"/>
      <c r="L806" s="88"/>
      <c r="P806" s="88"/>
    </row>
    <row r="807" spans="1:16">
      <c r="A807" s="88" t="s">
        <v>0</v>
      </c>
      <c r="B807" s="88">
        <v>377</v>
      </c>
      <c r="C807" s="88">
        <v>806</v>
      </c>
      <c r="D807" s="88" t="s">
        <v>54</v>
      </c>
      <c r="H807" s="88"/>
      <c r="L807" s="88"/>
      <c r="P807" s="88"/>
    </row>
    <row r="808" spans="1:16">
      <c r="A808" s="88" t="s">
        <v>0</v>
      </c>
      <c r="B808" s="88">
        <v>477</v>
      </c>
      <c r="C808" s="88">
        <v>807</v>
      </c>
      <c r="D808" s="88" t="s">
        <v>222</v>
      </c>
      <c r="H808" s="88"/>
      <c r="L808" s="88"/>
      <c r="P808" s="88"/>
    </row>
    <row r="809" spans="1:16">
      <c r="A809" s="88" t="s">
        <v>0</v>
      </c>
      <c r="B809" s="88">
        <v>480</v>
      </c>
      <c r="C809" s="88">
        <v>808</v>
      </c>
      <c r="D809" s="88" t="s">
        <v>235</v>
      </c>
      <c r="H809" s="88"/>
      <c r="L809" s="88"/>
      <c r="P809" s="88"/>
    </row>
    <row r="810" spans="1:16">
      <c r="A810" s="88" t="s">
        <v>0</v>
      </c>
      <c r="B810" s="88">
        <v>469</v>
      </c>
      <c r="C810" s="88">
        <v>809</v>
      </c>
      <c r="D810" s="88" t="s">
        <v>231</v>
      </c>
      <c r="H810" s="88"/>
      <c r="L810" s="88"/>
      <c r="P810" s="88"/>
    </row>
    <row r="811" spans="1:16">
      <c r="A811" s="88" t="s">
        <v>0</v>
      </c>
      <c r="B811" s="88">
        <v>429</v>
      </c>
      <c r="C811" s="88">
        <v>810</v>
      </c>
      <c r="D811" s="88" t="s">
        <v>221</v>
      </c>
      <c r="H811" s="88"/>
      <c r="L811" s="88"/>
      <c r="P811" s="88"/>
    </row>
    <row r="812" spans="1:16">
      <c r="A812" s="88" t="s">
        <v>236</v>
      </c>
      <c r="B812" s="88">
        <v>413</v>
      </c>
      <c r="C812" s="88">
        <v>811</v>
      </c>
      <c r="D812" s="88" t="s">
        <v>458</v>
      </c>
      <c r="H812" s="88"/>
      <c r="L812" s="88"/>
      <c r="P812" s="88"/>
    </row>
    <row r="813" spans="1:16">
      <c r="A813" s="88" t="s">
        <v>236</v>
      </c>
      <c r="B813" s="88">
        <v>455</v>
      </c>
      <c r="C813" s="88">
        <v>812</v>
      </c>
      <c r="D813" s="88" t="s">
        <v>412</v>
      </c>
      <c r="H813" s="88"/>
      <c r="L813" s="88"/>
      <c r="P813" s="88"/>
    </row>
    <row r="814" spans="1:16">
      <c r="A814" s="88" t="s">
        <v>236</v>
      </c>
      <c r="B814" s="88">
        <v>406</v>
      </c>
      <c r="C814" s="88">
        <v>813</v>
      </c>
      <c r="D814" s="88" t="s">
        <v>455</v>
      </c>
      <c r="H814" s="88"/>
      <c r="L814" s="88"/>
      <c r="P814" s="88"/>
    </row>
    <row r="815" spans="1:16">
      <c r="A815" s="88" t="s">
        <v>236</v>
      </c>
      <c r="B815" s="88">
        <v>412</v>
      </c>
      <c r="C815" s="88">
        <v>814</v>
      </c>
      <c r="D815" s="88" t="s">
        <v>301</v>
      </c>
      <c r="H815" s="88"/>
      <c r="L815" s="88"/>
      <c r="P815" s="88"/>
    </row>
    <row r="816" spans="1:16">
      <c r="A816" s="88" t="s">
        <v>236</v>
      </c>
      <c r="B816" s="88">
        <v>416</v>
      </c>
      <c r="C816" s="88">
        <v>815</v>
      </c>
      <c r="D816" s="88" t="s">
        <v>459</v>
      </c>
      <c r="H816" s="88"/>
      <c r="L816" s="88"/>
      <c r="P816" s="88"/>
    </row>
    <row r="817" spans="1:16">
      <c r="A817" s="88" t="s">
        <v>236</v>
      </c>
      <c r="B817" s="88">
        <v>480</v>
      </c>
      <c r="C817" s="88">
        <v>816</v>
      </c>
      <c r="D817" s="88" t="s">
        <v>301</v>
      </c>
      <c r="H817" s="88"/>
      <c r="L817" s="88"/>
      <c r="P817" s="88"/>
    </row>
    <row r="818" spans="1:16">
      <c r="A818" s="88" t="s">
        <v>236</v>
      </c>
      <c r="B818" s="88">
        <v>463</v>
      </c>
      <c r="C818" s="88">
        <v>817</v>
      </c>
      <c r="D818" s="88" t="s">
        <v>294</v>
      </c>
      <c r="H818" s="88"/>
      <c r="L818" s="88"/>
      <c r="P818" s="88"/>
    </row>
    <row r="819" spans="1:16">
      <c r="A819" s="88" t="s">
        <v>236</v>
      </c>
      <c r="B819" s="88">
        <v>418</v>
      </c>
      <c r="C819" s="88">
        <v>818</v>
      </c>
      <c r="D819" s="88" t="s">
        <v>364</v>
      </c>
      <c r="H819" s="88"/>
      <c r="L819" s="88"/>
      <c r="P819" s="88"/>
    </row>
    <row r="820" spans="1:16">
      <c r="A820" s="88" t="s">
        <v>236</v>
      </c>
      <c r="B820" s="88">
        <v>443</v>
      </c>
      <c r="C820" s="88">
        <v>819</v>
      </c>
      <c r="D820" s="88" t="s">
        <v>470</v>
      </c>
      <c r="H820" s="88"/>
      <c r="L820" s="88"/>
      <c r="P820" s="88"/>
    </row>
    <row r="821" spans="1:16">
      <c r="A821" s="88" t="s">
        <v>236</v>
      </c>
      <c r="B821" s="88">
        <v>414</v>
      </c>
      <c r="C821" s="88">
        <v>820</v>
      </c>
      <c r="D821" s="88" t="s">
        <v>44</v>
      </c>
      <c r="H821" s="88"/>
      <c r="L821" s="88"/>
      <c r="P821" s="88"/>
    </row>
    <row r="822" spans="1:16">
      <c r="A822" s="88" t="s">
        <v>236</v>
      </c>
      <c r="B822" s="88">
        <v>408</v>
      </c>
      <c r="C822" s="88">
        <v>821</v>
      </c>
      <c r="D822" s="88" t="s">
        <v>310</v>
      </c>
      <c r="H822" s="88"/>
      <c r="L822" s="88"/>
      <c r="P822" s="88"/>
    </row>
    <row r="823" spans="1:16">
      <c r="A823" s="88" t="s">
        <v>236</v>
      </c>
      <c r="B823" s="88">
        <v>396</v>
      </c>
      <c r="C823" s="88">
        <v>822</v>
      </c>
      <c r="D823" s="88" t="s">
        <v>287</v>
      </c>
      <c r="H823" s="88"/>
      <c r="L823" s="88"/>
      <c r="P823" s="88"/>
    </row>
    <row r="824" spans="1:16">
      <c r="A824" s="88" t="s">
        <v>236</v>
      </c>
      <c r="B824" s="88">
        <v>444</v>
      </c>
      <c r="C824" s="88">
        <v>823</v>
      </c>
      <c r="D824" s="88" t="s">
        <v>471</v>
      </c>
      <c r="H824" s="88"/>
      <c r="L824" s="88"/>
      <c r="P824" s="88"/>
    </row>
    <row r="825" spans="1:16">
      <c r="A825" s="88" t="s">
        <v>236</v>
      </c>
      <c r="B825" s="88">
        <v>476</v>
      </c>
      <c r="C825" s="88">
        <v>824</v>
      </c>
      <c r="D825" s="88" t="s">
        <v>92</v>
      </c>
      <c r="H825" s="88"/>
      <c r="L825" s="88"/>
      <c r="P825" s="88"/>
    </row>
    <row r="826" spans="1:16">
      <c r="A826" s="88" t="s">
        <v>236</v>
      </c>
      <c r="B826" s="88">
        <v>454</v>
      </c>
      <c r="C826" s="88">
        <v>825</v>
      </c>
      <c r="D826" s="88" t="s">
        <v>476</v>
      </c>
      <c r="H826" s="88"/>
      <c r="L826" s="88"/>
      <c r="P826" s="88"/>
    </row>
    <row r="827" spans="1:16">
      <c r="A827" s="88" t="s">
        <v>236</v>
      </c>
      <c r="B827" s="88">
        <v>457</v>
      </c>
      <c r="C827" s="88">
        <v>826</v>
      </c>
      <c r="D827" s="88" t="s">
        <v>443</v>
      </c>
      <c r="H827" s="88"/>
      <c r="L827" s="88"/>
      <c r="P827" s="88"/>
    </row>
    <row r="828" spans="1:16">
      <c r="A828" s="88" t="s">
        <v>236</v>
      </c>
      <c r="B828" s="88">
        <v>425</v>
      </c>
      <c r="C828" s="88">
        <v>827</v>
      </c>
      <c r="D828" s="88" t="s">
        <v>461</v>
      </c>
      <c r="H828" s="88"/>
      <c r="L828" s="88"/>
      <c r="P828" s="88"/>
    </row>
    <row r="829" spans="1:16">
      <c r="A829" s="88" t="s">
        <v>236</v>
      </c>
      <c r="B829" s="88">
        <v>415</v>
      </c>
      <c r="C829" s="88">
        <v>828</v>
      </c>
      <c r="D829" s="88" t="s">
        <v>343</v>
      </c>
      <c r="H829" s="88"/>
      <c r="L829" s="88"/>
      <c r="P829" s="88"/>
    </row>
    <row r="830" spans="1:16">
      <c r="A830" s="88" t="s">
        <v>236</v>
      </c>
      <c r="B830" s="88">
        <v>473</v>
      </c>
      <c r="C830" s="88">
        <v>829</v>
      </c>
      <c r="D830" s="88" t="s">
        <v>483</v>
      </c>
      <c r="H830" s="88"/>
      <c r="L830" s="88"/>
      <c r="P830" s="88"/>
    </row>
    <row r="831" spans="1:16">
      <c r="A831" s="88" t="s">
        <v>236</v>
      </c>
      <c r="B831" s="88">
        <v>456</v>
      </c>
      <c r="C831" s="88">
        <v>830</v>
      </c>
      <c r="D831" s="88" t="s">
        <v>366</v>
      </c>
      <c r="H831" s="88"/>
      <c r="L831" s="88"/>
      <c r="P831" s="88"/>
    </row>
    <row r="832" spans="1:16">
      <c r="A832" s="88" t="s">
        <v>236</v>
      </c>
      <c r="B832" s="88">
        <v>471</v>
      </c>
      <c r="C832" s="88">
        <v>831</v>
      </c>
      <c r="D832" s="88" t="s">
        <v>240</v>
      </c>
      <c r="H832" s="88"/>
      <c r="L832" s="88"/>
      <c r="P832" s="88"/>
    </row>
    <row r="833" spans="1:16">
      <c r="A833" s="88" t="s">
        <v>236</v>
      </c>
      <c r="B833" s="88">
        <v>422</v>
      </c>
      <c r="C833" s="88">
        <v>832</v>
      </c>
      <c r="D833" s="88" t="s">
        <v>272</v>
      </c>
      <c r="H833" s="88"/>
      <c r="L833" s="88"/>
      <c r="P833" s="88"/>
    </row>
    <row r="834" spans="1:16">
      <c r="A834" s="88" t="s">
        <v>236</v>
      </c>
      <c r="B834" s="88">
        <v>450</v>
      </c>
      <c r="C834" s="88">
        <v>833</v>
      </c>
      <c r="D834" s="88" t="s">
        <v>474</v>
      </c>
      <c r="H834" s="88"/>
      <c r="L834" s="88"/>
      <c r="P834" s="88"/>
    </row>
    <row r="835" spans="1:16">
      <c r="A835" s="88" t="s">
        <v>236</v>
      </c>
      <c r="B835" s="88">
        <v>475</v>
      </c>
      <c r="C835" s="88">
        <v>834</v>
      </c>
      <c r="D835" s="88" t="s">
        <v>315</v>
      </c>
      <c r="H835" s="88"/>
      <c r="L835" s="88"/>
      <c r="P835" s="88"/>
    </row>
    <row r="836" spans="1:16">
      <c r="A836" s="88" t="s">
        <v>236</v>
      </c>
      <c r="B836" s="88">
        <v>439</v>
      </c>
      <c r="C836" s="88">
        <v>835</v>
      </c>
      <c r="D836" s="88" t="s">
        <v>446</v>
      </c>
      <c r="H836" s="88"/>
      <c r="L836" s="88"/>
      <c r="P836" s="88"/>
    </row>
    <row r="837" spans="1:16">
      <c r="A837" s="88" t="s">
        <v>236</v>
      </c>
      <c r="B837" s="88">
        <v>441</v>
      </c>
      <c r="C837" s="88">
        <v>836</v>
      </c>
      <c r="D837" s="88" t="s">
        <v>391</v>
      </c>
      <c r="H837" s="88"/>
      <c r="L837" s="88"/>
      <c r="P837" s="88"/>
    </row>
    <row r="838" spans="1:16">
      <c r="A838" s="88" t="s">
        <v>236</v>
      </c>
      <c r="B838" s="88">
        <v>447</v>
      </c>
      <c r="C838" s="88">
        <v>837</v>
      </c>
      <c r="D838" s="88" t="s">
        <v>257</v>
      </c>
      <c r="H838" s="88"/>
      <c r="L838" s="88"/>
      <c r="P838" s="88"/>
    </row>
    <row r="839" spans="1:16">
      <c r="A839" s="88" t="s">
        <v>236</v>
      </c>
      <c r="B839" s="88">
        <v>397</v>
      </c>
      <c r="C839" s="88">
        <v>838</v>
      </c>
      <c r="D839" s="88" t="s">
        <v>155</v>
      </c>
      <c r="H839" s="88"/>
      <c r="L839" s="88"/>
      <c r="P839" s="88"/>
    </row>
    <row r="840" spans="1:16">
      <c r="A840" s="88" t="s">
        <v>236</v>
      </c>
      <c r="B840" s="88">
        <v>448</v>
      </c>
      <c r="C840" s="88">
        <v>839</v>
      </c>
      <c r="D840" s="88" t="s">
        <v>473</v>
      </c>
      <c r="H840" s="88"/>
      <c r="L840" s="88"/>
      <c r="P840" s="88"/>
    </row>
    <row r="841" spans="1:16">
      <c r="A841" s="88" t="s">
        <v>236</v>
      </c>
      <c r="B841" s="88">
        <v>421</v>
      </c>
      <c r="C841" s="88">
        <v>840</v>
      </c>
      <c r="D841" s="88" t="s">
        <v>343</v>
      </c>
      <c r="H841" s="88"/>
      <c r="L841" s="88"/>
      <c r="P841" s="88"/>
    </row>
    <row r="842" spans="1:16">
      <c r="A842" s="88" t="s">
        <v>0</v>
      </c>
      <c r="B842" s="88">
        <v>419</v>
      </c>
      <c r="C842" s="88">
        <v>841</v>
      </c>
      <c r="D842" s="88" t="s">
        <v>218</v>
      </c>
      <c r="H842" s="88"/>
      <c r="L842" s="88"/>
      <c r="P842" s="88"/>
    </row>
    <row r="843" spans="1:16">
      <c r="A843" s="88" t="s">
        <v>0</v>
      </c>
      <c r="B843" s="88">
        <v>457</v>
      </c>
      <c r="C843" s="88">
        <v>842</v>
      </c>
      <c r="D843" s="88" t="s">
        <v>101</v>
      </c>
      <c r="H843" s="88"/>
      <c r="L843" s="88"/>
      <c r="P843" s="88"/>
    </row>
    <row r="844" spans="1:16">
      <c r="A844" s="88" t="s">
        <v>0</v>
      </c>
      <c r="B844" s="88">
        <v>364</v>
      </c>
      <c r="C844" s="88">
        <v>843</v>
      </c>
      <c r="D844" s="88" t="s">
        <v>10</v>
      </c>
      <c r="H844" s="88"/>
      <c r="L844" s="88"/>
      <c r="P844" s="88"/>
    </row>
    <row r="845" spans="1:16">
      <c r="A845" s="88" t="s">
        <v>0</v>
      </c>
      <c r="B845" s="88">
        <v>392</v>
      </c>
      <c r="C845" s="88">
        <v>844</v>
      </c>
      <c r="D845" s="88" t="s">
        <v>207</v>
      </c>
      <c r="H845" s="88"/>
      <c r="L845" s="88"/>
      <c r="P845" s="88"/>
    </row>
    <row r="846" spans="1:16">
      <c r="A846" s="88" t="s">
        <v>0</v>
      </c>
      <c r="B846" s="88">
        <v>405</v>
      </c>
      <c r="C846" s="88">
        <v>845</v>
      </c>
      <c r="D846" s="88" t="s">
        <v>214</v>
      </c>
      <c r="H846" s="88"/>
      <c r="L846" s="88"/>
      <c r="P846" s="88"/>
    </row>
    <row r="847" spans="1:16">
      <c r="A847" s="88" t="s">
        <v>0</v>
      </c>
      <c r="B847" s="88">
        <v>410</v>
      </c>
      <c r="C847" s="88">
        <v>846</v>
      </c>
      <c r="D847" s="88" t="s">
        <v>215</v>
      </c>
      <c r="H847" s="88"/>
      <c r="L847" s="88"/>
      <c r="P847" s="88"/>
    </row>
    <row r="848" spans="1:16">
      <c r="A848" s="88" t="s">
        <v>0</v>
      </c>
      <c r="B848" s="88">
        <v>415</v>
      </c>
      <c r="C848" s="88">
        <v>847</v>
      </c>
      <c r="D848" s="88" t="s">
        <v>216</v>
      </c>
      <c r="H848" s="88"/>
      <c r="L848" s="88"/>
      <c r="P848" s="88"/>
    </row>
    <row r="849" spans="1:16">
      <c r="A849" s="88" t="s">
        <v>0</v>
      </c>
      <c r="B849" s="88">
        <v>395</v>
      </c>
      <c r="C849" s="88">
        <v>848</v>
      </c>
      <c r="D849" s="88" t="s">
        <v>1</v>
      </c>
      <c r="H849" s="88"/>
      <c r="L849" s="88"/>
      <c r="P849" s="88"/>
    </row>
    <row r="850" spans="1:16">
      <c r="A850" s="88" t="s">
        <v>0</v>
      </c>
      <c r="B850" s="88">
        <v>440</v>
      </c>
      <c r="C850" s="88">
        <v>849</v>
      </c>
      <c r="D850" s="88" t="s">
        <v>223</v>
      </c>
      <c r="H850" s="88"/>
      <c r="L850" s="88"/>
      <c r="P850" s="88"/>
    </row>
    <row r="851" spans="1:16">
      <c r="A851" s="88" t="s">
        <v>0</v>
      </c>
      <c r="B851" s="88">
        <v>367</v>
      </c>
      <c r="C851" s="88">
        <v>850</v>
      </c>
      <c r="D851" s="88" t="s">
        <v>161</v>
      </c>
      <c r="H851" s="88"/>
      <c r="L851" s="88"/>
      <c r="P851" s="88"/>
    </row>
    <row r="852" spans="1:16">
      <c r="A852" s="88" t="s">
        <v>0</v>
      </c>
      <c r="B852" s="88">
        <v>459</v>
      </c>
      <c r="C852" s="88">
        <v>851</v>
      </c>
      <c r="D852" s="88" t="s">
        <v>109</v>
      </c>
      <c r="H852" s="88"/>
      <c r="L852" s="88"/>
      <c r="P852" s="88"/>
    </row>
    <row r="853" spans="1:16">
      <c r="A853" s="88" t="s">
        <v>0</v>
      </c>
      <c r="B853" s="88">
        <v>381</v>
      </c>
      <c r="C853" s="88">
        <v>852</v>
      </c>
      <c r="D853" s="88" t="s">
        <v>12</v>
      </c>
      <c r="H853" s="88"/>
      <c r="L853" s="88"/>
      <c r="P853" s="88"/>
    </row>
    <row r="854" spans="1:16">
      <c r="A854" s="88" t="s">
        <v>0</v>
      </c>
      <c r="B854" s="88">
        <v>372</v>
      </c>
      <c r="C854" s="88">
        <v>853</v>
      </c>
      <c r="D854" s="88" t="s">
        <v>193</v>
      </c>
      <c r="H854" s="88"/>
      <c r="L854" s="88"/>
      <c r="P854" s="88"/>
    </row>
    <row r="855" spans="1:16">
      <c r="A855" s="88" t="s">
        <v>0</v>
      </c>
      <c r="B855" s="88">
        <v>431</v>
      </c>
      <c r="C855" s="88">
        <v>854</v>
      </c>
      <c r="D855" s="88" t="s">
        <v>25</v>
      </c>
      <c r="H855" s="88"/>
      <c r="L855" s="88"/>
      <c r="P855" s="88"/>
    </row>
    <row r="856" spans="1:16">
      <c r="A856" s="88" t="s">
        <v>0</v>
      </c>
      <c r="B856" s="88">
        <v>418</v>
      </c>
      <c r="C856" s="88">
        <v>855</v>
      </c>
      <c r="D856" s="88" t="s">
        <v>139</v>
      </c>
      <c r="H856" s="88"/>
      <c r="L856" s="88"/>
      <c r="P856" s="88"/>
    </row>
    <row r="857" spans="1:16">
      <c r="A857" s="88" t="s">
        <v>0</v>
      </c>
      <c r="B857" s="88">
        <v>433</v>
      </c>
      <c r="C857" s="88">
        <v>856</v>
      </c>
      <c r="D857" s="88" t="s">
        <v>144</v>
      </c>
      <c r="H857" s="88"/>
      <c r="L857" s="88"/>
      <c r="P857" s="88"/>
    </row>
    <row r="858" spans="1:16">
      <c r="A858" s="88" t="s">
        <v>0</v>
      </c>
      <c r="B858" s="88">
        <v>479</v>
      </c>
      <c r="C858" s="88">
        <v>857</v>
      </c>
      <c r="D858" s="88" t="s">
        <v>221</v>
      </c>
      <c r="H858" s="88"/>
      <c r="L858" s="88"/>
      <c r="P858" s="88"/>
    </row>
    <row r="859" spans="1:16">
      <c r="A859" s="88" t="s">
        <v>0</v>
      </c>
      <c r="B859" s="88">
        <v>376</v>
      </c>
      <c r="C859" s="88">
        <v>858</v>
      </c>
      <c r="D859" s="88" t="s">
        <v>56</v>
      </c>
      <c r="H859" s="88"/>
      <c r="L859" s="88"/>
      <c r="P859" s="88"/>
    </row>
    <row r="860" spans="1:16">
      <c r="A860" s="88" t="s">
        <v>0</v>
      </c>
      <c r="B860" s="88">
        <v>374</v>
      </c>
      <c r="C860" s="88">
        <v>859</v>
      </c>
      <c r="D860" s="88" t="s">
        <v>203</v>
      </c>
      <c r="H860" s="88"/>
      <c r="L860" s="88"/>
      <c r="P860" s="88"/>
    </row>
    <row r="861" spans="1:16">
      <c r="A861" s="88" t="s">
        <v>0</v>
      </c>
      <c r="B861" s="88">
        <v>427</v>
      </c>
      <c r="C861" s="88">
        <v>860</v>
      </c>
      <c r="D861" s="88" t="s">
        <v>102</v>
      </c>
      <c r="H861" s="88"/>
      <c r="L861" s="88"/>
      <c r="P861" s="88"/>
    </row>
    <row r="862" spans="1:16">
      <c r="A862" s="88" t="s">
        <v>0</v>
      </c>
      <c r="B862" s="88">
        <v>394</v>
      </c>
      <c r="C862" s="88">
        <v>861</v>
      </c>
      <c r="D862" s="88" t="s">
        <v>208</v>
      </c>
      <c r="H862" s="88"/>
      <c r="L862" s="88"/>
      <c r="P862" s="88"/>
    </row>
    <row r="863" spans="1:16">
      <c r="A863" s="88" t="s">
        <v>0</v>
      </c>
      <c r="B863" s="88">
        <v>422</v>
      </c>
      <c r="C863" s="88">
        <v>862</v>
      </c>
      <c r="D863" s="88" t="s">
        <v>220</v>
      </c>
      <c r="H863" s="88"/>
      <c r="L863" s="88"/>
      <c r="P863" s="88"/>
    </row>
    <row r="864" spans="1:16">
      <c r="A864" s="88" t="s">
        <v>0</v>
      </c>
      <c r="B864" s="88">
        <v>475</v>
      </c>
      <c r="C864" s="88">
        <v>863</v>
      </c>
      <c r="D864" s="88" t="s">
        <v>12</v>
      </c>
      <c r="H864" s="88"/>
      <c r="L864" s="88"/>
      <c r="P864" s="88"/>
    </row>
    <row r="865" spans="1:16">
      <c r="A865" s="88" t="s">
        <v>0</v>
      </c>
      <c r="B865" s="88">
        <v>398</v>
      </c>
      <c r="C865" s="88">
        <v>864</v>
      </c>
      <c r="D865" s="88" t="s">
        <v>131</v>
      </c>
      <c r="H865" s="88"/>
      <c r="L865" s="88"/>
      <c r="P865" s="88"/>
    </row>
    <row r="866" spans="1:16">
      <c r="A866" s="88" t="s">
        <v>0</v>
      </c>
      <c r="B866" s="88">
        <v>465</v>
      </c>
      <c r="C866" s="88">
        <v>865</v>
      </c>
      <c r="D866" s="88" t="s">
        <v>200</v>
      </c>
      <c r="H866" s="88"/>
      <c r="L866" s="88"/>
      <c r="P866" s="88"/>
    </row>
    <row r="867" spans="1:16">
      <c r="A867" s="88" t="s">
        <v>0</v>
      </c>
      <c r="B867" s="88">
        <v>375</v>
      </c>
      <c r="C867" s="88">
        <v>866</v>
      </c>
      <c r="D867" s="88" t="s">
        <v>160</v>
      </c>
      <c r="H867" s="88"/>
      <c r="L867" s="88"/>
      <c r="P867" s="88"/>
    </row>
    <row r="868" spans="1:16">
      <c r="A868" s="88" t="s">
        <v>0</v>
      </c>
      <c r="B868" s="88">
        <v>437</v>
      </c>
      <c r="C868" s="88">
        <v>867</v>
      </c>
      <c r="D868" s="88" t="s">
        <v>62</v>
      </c>
      <c r="H868" s="88"/>
      <c r="L868" s="88"/>
      <c r="P868" s="88"/>
    </row>
    <row r="869" spans="1:16">
      <c r="A869" s="88" t="s">
        <v>0</v>
      </c>
      <c r="B869" s="88">
        <v>450</v>
      </c>
      <c r="C869" s="88">
        <v>868</v>
      </c>
      <c r="D869" s="88" t="s">
        <v>55</v>
      </c>
      <c r="H869" s="88"/>
      <c r="L869" s="88"/>
      <c r="P869" s="88"/>
    </row>
    <row r="870" spans="1:16">
      <c r="A870" s="88" t="s">
        <v>0</v>
      </c>
      <c r="B870" s="88">
        <v>445</v>
      </c>
      <c r="C870" s="88">
        <v>869</v>
      </c>
      <c r="D870" s="88" t="s">
        <v>66</v>
      </c>
      <c r="H870" s="88"/>
      <c r="L870" s="88"/>
      <c r="P870" s="88"/>
    </row>
    <row r="871" spans="1:16">
      <c r="A871" s="88" t="s">
        <v>0</v>
      </c>
      <c r="B871" s="88">
        <v>384</v>
      </c>
      <c r="C871" s="88">
        <v>870</v>
      </c>
      <c r="D871" s="88" t="s">
        <v>18</v>
      </c>
      <c r="H871" s="88"/>
      <c r="L871" s="88"/>
      <c r="P871" s="88"/>
    </row>
    <row r="872" spans="1:16">
      <c r="A872" s="88" t="s">
        <v>236</v>
      </c>
      <c r="B872" s="88">
        <v>438</v>
      </c>
      <c r="C872" s="88">
        <v>871</v>
      </c>
      <c r="D872" s="88" t="s">
        <v>468</v>
      </c>
      <c r="H872" s="88"/>
      <c r="L872" s="88"/>
      <c r="P872" s="88"/>
    </row>
    <row r="873" spans="1:16">
      <c r="A873" s="88" t="s">
        <v>236</v>
      </c>
      <c r="B873" s="88">
        <v>430</v>
      </c>
      <c r="C873" s="88">
        <v>872</v>
      </c>
      <c r="D873" s="88" t="s">
        <v>249</v>
      </c>
      <c r="H873" s="88"/>
      <c r="L873" s="88"/>
      <c r="P873" s="88"/>
    </row>
    <row r="874" spans="1:16">
      <c r="A874" s="88" t="s">
        <v>236</v>
      </c>
      <c r="B874" s="88">
        <v>399</v>
      </c>
      <c r="C874" s="88">
        <v>873</v>
      </c>
      <c r="D874" s="88" t="s">
        <v>237</v>
      </c>
      <c r="H874" s="88"/>
      <c r="L874" s="88"/>
      <c r="P874" s="88"/>
    </row>
    <row r="875" spans="1:16">
      <c r="A875" s="88" t="s">
        <v>236</v>
      </c>
      <c r="B875" s="88">
        <v>364</v>
      </c>
      <c r="C875" s="88">
        <v>874</v>
      </c>
      <c r="D875" s="88" t="s">
        <v>240</v>
      </c>
      <c r="H875" s="88"/>
      <c r="L875" s="88"/>
      <c r="P875" s="88"/>
    </row>
    <row r="876" spans="1:16">
      <c r="A876" s="88" t="s">
        <v>236</v>
      </c>
      <c r="B876" s="88">
        <v>394</v>
      </c>
      <c r="C876" s="88">
        <v>875</v>
      </c>
      <c r="D876" s="88" t="s">
        <v>451</v>
      </c>
      <c r="H876" s="88"/>
      <c r="L876" s="88"/>
      <c r="P876" s="88"/>
    </row>
    <row r="877" spans="1:16">
      <c r="A877" s="88" t="s">
        <v>236</v>
      </c>
      <c r="B877" s="88">
        <v>402</v>
      </c>
      <c r="C877" s="88">
        <v>876</v>
      </c>
      <c r="D877" s="88" t="s">
        <v>453</v>
      </c>
      <c r="H877" s="88"/>
      <c r="L877" s="88"/>
      <c r="P877" s="88"/>
    </row>
    <row r="878" spans="1:16">
      <c r="A878" s="88" t="s">
        <v>236</v>
      </c>
      <c r="B878" s="88">
        <v>452</v>
      </c>
      <c r="C878" s="88">
        <v>877</v>
      </c>
      <c r="D878" s="88" t="s">
        <v>475</v>
      </c>
      <c r="H878" s="88"/>
      <c r="L878" s="88"/>
      <c r="P878" s="88"/>
    </row>
    <row r="879" spans="1:16">
      <c r="A879" s="88" t="s">
        <v>236</v>
      </c>
      <c r="B879" s="88">
        <v>400</v>
      </c>
      <c r="C879" s="88">
        <v>878</v>
      </c>
      <c r="D879" s="88" t="s">
        <v>358</v>
      </c>
      <c r="H879" s="88"/>
      <c r="L879" s="88"/>
      <c r="P879" s="88"/>
    </row>
    <row r="880" spans="1:16">
      <c r="A880" s="88" t="s">
        <v>236</v>
      </c>
      <c r="B880" s="88">
        <v>433</v>
      </c>
      <c r="C880" s="88">
        <v>879</v>
      </c>
      <c r="D880" s="88" t="s">
        <v>335</v>
      </c>
      <c r="H880" s="88"/>
      <c r="L880" s="88"/>
      <c r="P880" s="88"/>
    </row>
    <row r="881" spans="1:16">
      <c r="A881" s="88" t="s">
        <v>236</v>
      </c>
      <c r="B881" s="88">
        <v>437</v>
      </c>
      <c r="C881" s="88">
        <v>880</v>
      </c>
      <c r="D881" s="88" t="s">
        <v>356</v>
      </c>
      <c r="H881" s="88"/>
      <c r="L881" s="88"/>
      <c r="P881" s="88"/>
    </row>
    <row r="882" spans="1:16">
      <c r="A882" s="88" t="s">
        <v>236</v>
      </c>
      <c r="B882" s="88">
        <v>435</v>
      </c>
      <c r="C882" s="88">
        <v>881</v>
      </c>
      <c r="D882" s="88" t="s">
        <v>466</v>
      </c>
      <c r="H882" s="88"/>
      <c r="L882" s="88"/>
      <c r="P882" s="88"/>
    </row>
    <row r="883" spans="1:16">
      <c r="A883" s="88" t="s">
        <v>236</v>
      </c>
      <c r="B883" s="88">
        <v>423</v>
      </c>
      <c r="C883" s="88">
        <v>882</v>
      </c>
      <c r="D883" s="88" t="s">
        <v>172</v>
      </c>
      <c r="H883" s="88"/>
      <c r="L883" s="88"/>
      <c r="P883" s="88"/>
    </row>
    <row r="884" spans="1:16">
      <c r="A884" s="88" t="s">
        <v>236</v>
      </c>
      <c r="B884" s="88">
        <v>426</v>
      </c>
      <c r="C884" s="88">
        <v>883</v>
      </c>
      <c r="D884" s="88" t="s">
        <v>462</v>
      </c>
      <c r="H884" s="88"/>
      <c r="L884" s="88"/>
      <c r="P884" s="88"/>
    </row>
    <row r="885" spans="1:16">
      <c r="A885" s="88" t="s">
        <v>236</v>
      </c>
      <c r="B885" s="88">
        <v>398</v>
      </c>
      <c r="C885" s="88">
        <v>884</v>
      </c>
      <c r="D885" s="88" t="s">
        <v>452</v>
      </c>
      <c r="H885" s="88"/>
      <c r="L885" s="88"/>
      <c r="P885" s="88"/>
    </row>
    <row r="886" spans="1:16">
      <c r="A886" s="88" t="s">
        <v>236</v>
      </c>
      <c r="B886" s="88">
        <v>440</v>
      </c>
      <c r="C886" s="88">
        <v>885</v>
      </c>
      <c r="D886" s="88" t="s">
        <v>469</v>
      </c>
      <c r="H886" s="88"/>
      <c r="L886" s="88"/>
      <c r="P886" s="88"/>
    </row>
    <row r="887" spans="1:16">
      <c r="A887" s="88" t="s">
        <v>236</v>
      </c>
      <c r="B887" s="88">
        <v>378</v>
      </c>
      <c r="C887" s="88">
        <v>886</v>
      </c>
      <c r="D887" s="88" t="s">
        <v>257</v>
      </c>
      <c r="H887" s="88"/>
      <c r="L887" s="88"/>
      <c r="P887" s="88"/>
    </row>
    <row r="888" spans="1:16">
      <c r="A888" s="88" t="s">
        <v>236</v>
      </c>
      <c r="B888" s="88">
        <v>404</v>
      </c>
      <c r="C888" s="88">
        <v>887</v>
      </c>
      <c r="D888" s="88" t="s">
        <v>277</v>
      </c>
      <c r="H888" s="88"/>
      <c r="L888" s="88"/>
      <c r="P888" s="88"/>
    </row>
    <row r="889" spans="1:16">
      <c r="A889" s="88" t="s">
        <v>236</v>
      </c>
      <c r="B889" s="88">
        <v>445</v>
      </c>
      <c r="C889" s="88">
        <v>888</v>
      </c>
      <c r="D889" s="88" t="s">
        <v>472</v>
      </c>
      <c r="H889" s="88"/>
      <c r="L889" s="88"/>
      <c r="P889" s="88"/>
    </row>
    <row r="890" spans="1:16">
      <c r="A890" s="88" t="s">
        <v>236</v>
      </c>
      <c r="B890" s="88">
        <v>442</v>
      </c>
      <c r="C890" s="88">
        <v>889</v>
      </c>
      <c r="D890" s="88" t="s">
        <v>400</v>
      </c>
      <c r="H890" s="88"/>
      <c r="L890" s="88"/>
      <c r="P890" s="88"/>
    </row>
    <row r="891" spans="1:16">
      <c r="A891" s="88" t="s">
        <v>236</v>
      </c>
      <c r="B891" s="88">
        <v>377</v>
      </c>
      <c r="C891" s="88">
        <v>890</v>
      </c>
      <c r="D891" s="88" t="s">
        <v>397</v>
      </c>
      <c r="H891" s="88"/>
      <c r="L891" s="88"/>
      <c r="P891" s="88"/>
    </row>
    <row r="892" spans="1:16">
      <c r="A892" s="88" t="s">
        <v>236</v>
      </c>
      <c r="B892" s="88">
        <v>361</v>
      </c>
      <c r="C892" s="88">
        <v>891</v>
      </c>
      <c r="D892" s="88" t="s">
        <v>271</v>
      </c>
      <c r="H892" s="88"/>
      <c r="L892" s="88"/>
      <c r="P892" s="88"/>
    </row>
    <row r="893" spans="1:16">
      <c r="A893" s="88" t="s">
        <v>236</v>
      </c>
      <c r="B893" s="88">
        <v>367</v>
      </c>
      <c r="C893" s="88">
        <v>892</v>
      </c>
      <c r="D893" s="88" t="s">
        <v>443</v>
      </c>
      <c r="H893" s="88"/>
      <c r="L893" s="88"/>
      <c r="P893" s="88"/>
    </row>
    <row r="894" spans="1:16">
      <c r="A894" s="88" t="s">
        <v>236</v>
      </c>
      <c r="B894" s="88">
        <v>427</v>
      </c>
      <c r="C894" s="88">
        <v>893</v>
      </c>
      <c r="D894" s="88" t="s">
        <v>403</v>
      </c>
      <c r="H894" s="88"/>
      <c r="L894" s="88"/>
      <c r="P894" s="88"/>
    </row>
    <row r="895" spans="1:16">
      <c r="A895" s="88" t="s">
        <v>236</v>
      </c>
      <c r="B895" s="88">
        <v>436</v>
      </c>
      <c r="C895" s="88">
        <v>894</v>
      </c>
      <c r="D895" s="88" t="s">
        <v>467</v>
      </c>
      <c r="H895" s="88"/>
      <c r="L895" s="88"/>
      <c r="P895" s="88"/>
    </row>
    <row r="896" spans="1:16">
      <c r="A896" s="88" t="s">
        <v>236</v>
      </c>
      <c r="B896" s="88">
        <v>382</v>
      </c>
      <c r="C896" s="88">
        <v>895</v>
      </c>
      <c r="D896" s="88" t="s">
        <v>448</v>
      </c>
      <c r="H896" s="88"/>
      <c r="L896" s="88"/>
      <c r="P896" s="88"/>
    </row>
    <row r="897" spans="1:16">
      <c r="A897" s="88" t="s">
        <v>236</v>
      </c>
      <c r="B897" s="88">
        <v>379</v>
      </c>
      <c r="C897" s="88">
        <v>896</v>
      </c>
      <c r="D897" s="88" t="s">
        <v>308</v>
      </c>
      <c r="H897" s="88"/>
      <c r="L897" s="88"/>
      <c r="P897" s="88"/>
    </row>
    <row r="898" spans="1:16">
      <c r="A898" s="88" t="s">
        <v>236</v>
      </c>
      <c r="B898" s="88">
        <v>365</v>
      </c>
      <c r="C898" s="88">
        <v>897</v>
      </c>
      <c r="D898" s="88" t="s">
        <v>263</v>
      </c>
      <c r="H898" s="88"/>
      <c r="L898" s="88"/>
      <c r="P898" s="88"/>
    </row>
    <row r="899" spans="1:16">
      <c r="A899" s="88" t="s">
        <v>236</v>
      </c>
      <c r="B899" s="88">
        <v>363</v>
      </c>
      <c r="C899" s="88">
        <v>898</v>
      </c>
      <c r="D899" s="88" t="s">
        <v>242</v>
      </c>
      <c r="H899" s="88"/>
      <c r="L899" s="88"/>
      <c r="P899" s="88"/>
    </row>
    <row r="900" spans="1:16">
      <c r="A900" s="88" t="s">
        <v>236</v>
      </c>
      <c r="B900" s="88">
        <v>369</v>
      </c>
      <c r="C900" s="88">
        <v>899</v>
      </c>
      <c r="D900" s="88" t="s">
        <v>417</v>
      </c>
      <c r="H900" s="88"/>
      <c r="L900" s="88"/>
      <c r="P900" s="88"/>
    </row>
    <row r="901" spans="1:16">
      <c r="A901" s="88" t="s">
        <v>236</v>
      </c>
      <c r="B901" s="88">
        <v>449</v>
      </c>
      <c r="C901" s="88">
        <v>900</v>
      </c>
      <c r="D901" s="88" t="s">
        <v>373</v>
      </c>
      <c r="H901" s="88"/>
      <c r="L901" s="88"/>
      <c r="P901" s="88"/>
    </row>
    <row r="902" spans="1:16">
      <c r="A902" s="88" t="s">
        <v>0</v>
      </c>
      <c r="B902" s="88">
        <v>424</v>
      </c>
      <c r="C902" s="88">
        <v>901</v>
      </c>
      <c r="D902" s="88" t="s">
        <v>7</v>
      </c>
      <c r="H902" s="88"/>
      <c r="L902" s="88"/>
      <c r="P902" s="88"/>
    </row>
    <row r="903" spans="1:16">
      <c r="A903" s="88" t="s">
        <v>0</v>
      </c>
      <c r="B903" s="88">
        <v>478</v>
      </c>
      <c r="C903" s="88">
        <v>902</v>
      </c>
      <c r="D903" s="88" t="s">
        <v>199</v>
      </c>
      <c r="H903" s="88"/>
      <c r="L903" s="88"/>
      <c r="P903" s="88"/>
    </row>
    <row r="904" spans="1:16">
      <c r="A904" s="88" t="s">
        <v>0</v>
      </c>
      <c r="B904" s="88">
        <v>373</v>
      </c>
      <c r="C904" s="88">
        <v>903</v>
      </c>
      <c r="D904" s="88" t="s">
        <v>14</v>
      </c>
      <c r="H904" s="88"/>
      <c r="L904" s="88"/>
      <c r="P904" s="88"/>
    </row>
    <row r="905" spans="1:16">
      <c r="A905" s="88" t="s">
        <v>0</v>
      </c>
      <c r="B905" s="88">
        <v>423</v>
      </c>
      <c r="C905" s="88">
        <v>904</v>
      </c>
      <c r="D905" s="88" t="s">
        <v>54</v>
      </c>
      <c r="H905" s="88"/>
      <c r="L905" s="88"/>
      <c r="P905" s="88"/>
    </row>
    <row r="906" spans="1:16">
      <c r="A906" s="88" t="s">
        <v>0</v>
      </c>
      <c r="B906" s="88">
        <v>396</v>
      </c>
      <c r="C906" s="88">
        <v>905</v>
      </c>
      <c r="D906" s="88" t="s">
        <v>200</v>
      </c>
      <c r="H906" s="88"/>
      <c r="L906" s="88"/>
      <c r="P906" s="88"/>
    </row>
    <row r="907" spans="1:16">
      <c r="A907" s="88" t="s">
        <v>0</v>
      </c>
      <c r="B907" s="88">
        <v>399</v>
      </c>
      <c r="C907" s="88">
        <v>906</v>
      </c>
      <c r="D907" s="88" t="s">
        <v>210</v>
      </c>
      <c r="H907" s="88"/>
      <c r="L907" s="88"/>
      <c r="P907" s="88"/>
    </row>
    <row r="908" spans="1:16">
      <c r="A908" s="88" t="s">
        <v>0</v>
      </c>
      <c r="B908" s="88">
        <v>462</v>
      </c>
      <c r="C908" s="88">
        <v>907</v>
      </c>
      <c r="D908" s="88" t="s">
        <v>51</v>
      </c>
      <c r="H908" s="88"/>
      <c r="L908" s="88"/>
      <c r="P908" s="88"/>
    </row>
    <row r="909" spans="1:16">
      <c r="A909" s="88" t="s">
        <v>0</v>
      </c>
      <c r="B909" s="88">
        <v>426</v>
      </c>
      <c r="C909" s="88">
        <v>908</v>
      </c>
      <c r="D909" s="88" t="s">
        <v>80</v>
      </c>
      <c r="H909" s="88"/>
      <c r="L909" s="88"/>
      <c r="P909" s="88"/>
    </row>
    <row r="910" spans="1:16">
      <c r="A910" s="88" t="s">
        <v>0</v>
      </c>
      <c r="B910" s="88">
        <v>380</v>
      </c>
      <c r="C910" s="88">
        <v>909</v>
      </c>
      <c r="D910" s="88" t="s">
        <v>170</v>
      </c>
      <c r="H910" s="88"/>
      <c r="L910" s="88"/>
      <c r="P910" s="88"/>
    </row>
    <row r="911" spans="1:16">
      <c r="A911" s="88" t="s">
        <v>0</v>
      </c>
      <c r="B911" s="88">
        <v>366</v>
      </c>
      <c r="C911" s="88">
        <v>910</v>
      </c>
      <c r="D911" s="88" t="s">
        <v>49</v>
      </c>
      <c r="H911" s="88"/>
      <c r="L911" s="88"/>
      <c r="P911" s="88"/>
    </row>
    <row r="912" spans="1:16">
      <c r="A912" s="88" t="s">
        <v>0</v>
      </c>
      <c r="B912" s="88">
        <v>453</v>
      </c>
      <c r="C912" s="88">
        <v>911</v>
      </c>
      <c r="D912" s="88" t="s">
        <v>110</v>
      </c>
      <c r="H912" s="88"/>
      <c r="L912" s="88"/>
      <c r="P912" s="88"/>
    </row>
    <row r="913" spans="1:16">
      <c r="A913" s="88" t="s">
        <v>0</v>
      </c>
      <c r="B913" s="88">
        <v>461</v>
      </c>
      <c r="C913" s="88">
        <v>912</v>
      </c>
      <c r="D913" s="88" t="s">
        <v>228</v>
      </c>
      <c r="H913" s="88"/>
      <c r="L913" s="88"/>
      <c r="P913" s="88"/>
    </row>
    <row r="914" spans="1:16">
      <c r="A914" s="88" t="s">
        <v>0</v>
      </c>
      <c r="B914" s="88">
        <v>365</v>
      </c>
      <c r="C914" s="88">
        <v>913</v>
      </c>
      <c r="D914" s="88" t="s">
        <v>201</v>
      </c>
      <c r="H914" s="88"/>
      <c r="L914" s="88"/>
      <c r="P914" s="88"/>
    </row>
    <row r="915" spans="1:16">
      <c r="A915" s="88" t="s">
        <v>0</v>
      </c>
      <c r="B915" s="88">
        <v>403</v>
      </c>
      <c r="C915" s="88">
        <v>914</v>
      </c>
      <c r="D915" s="88" t="s">
        <v>89</v>
      </c>
      <c r="H915" s="88"/>
      <c r="L915" s="88"/>
      <c r="P915" s="88"/>
    </row>
    <row r="916" spans="1:16">
      <c r="A916" s="88" t="s">
        <v>0</v>
      </c>
      <c r="B916" s="88">
        <v>413</v>
      </c>
      <c r="C916" s="88">
        <v>915</v>
      </c>
      <c r="D916" s="88" t="s">
        <v>64</v>
      </c>
      <c r="H916" s="88"/>
      <c r="L916" s="88"/>
      <c r="P916" s="88"/>
    </row>
    <row r="917" spans="1:16">
      <c r="A917" s="88" t="s">
        <v>0</v>
      </c>
      <c r="B917" s="88">
        <v>434</v>
      </c>
      <c r="C917" s="88">
        <v>916</v>
      </c>
      <c r="D917" s="88" t="s">
        <v>160</v>
      </c>
      <c r="H917" s="88"/>
      <c r="L917" s="88"/>
      <c r="P917" s="88"/>
    </row>
    <row r="918" spans="1:16">
      <c r="A918" s="88" t="s">
        <v>0</v>
      </c>
      <c r="B918" s="88">
        <v>362</v>
      </c>
      <c r="C918" s="88">
        <v>917</v>
      </c>
      <c r="D918" s="88" t="s">
        <v>200</v>
      </c>
      <c r="H918" s="88"/>
      <c r="L918" s="88"/>
      <c r="P918" s="88"/>
    </row>
    <row r="919" spans="1:16">
      <c r="A919" s="88" t="s">
        <v>0</v>
      </c>
      <c r="B919" s="88">
        <v>370</v>
      </c>
      <c r="C919" s="88">
        <v>918</v>
      </c>
      <c r="D919" s="88" t="s">
        <v>169</v>
      </c>
      <c r="H919" s="88"/>
      <c r="L919" s="88"/>
      <c r="P919" s="88"/>
    </row>
    <row r="920" spans="1:16">
      <c r="A920" s="88" t="s">
        <v>0</v>
      </c>
      <c r="B920" s="88">
        <v>401</v>
      </c>
      <c r="C920" s="88">
        <v>919</v>
      </c>
      <c r="D920" s="88" t="s">
        <v>40</v>
      </c>
      <c r="H920" s="88"/>
      <c r="L920" s="88"/>
      <c r="P920" s="88"/>
    </row>
    <row r="921" spans="1:16">
      <c r="A921" s="88" t="s">
        <v>0</v>
      </c>
      <c r="B921" s="88">
        <v>368</v>
      </c>
      <c r="C921" s="88">
        <v>920</v>
      </c>
      <c r="D921" s="88" t="s">
        <v>202</v>
      </c>
      <c r="H921" s="88"/>
      <c r="L921" s="88"/>
      <c r="P921" s="88"/>
    </row>
    <row r="922" spans="1:16">
      <c r="A922" s="88" t="s">
        <v>0</v>
      </c>
      <c r="B922" s="88">
        <v>363</v>
      </c>
      <c r="C922" s="88">
        <v>921</v>
      </c>
      <c r="D922" s="88" t="s">
        <v>102</v>
      </c>
      <c r="H922" s="88"/>
      <c r="L922" s="88"/>
      <c r="P922" s="88"/>
    </row>
    <row r="923" spans="1:16">
      <c r="A923" s="88" t="s">
        <v>0</v>
      </c>
      <c r="B923" s="88">
        <v>361</v>
      </c>
      <c r="C923" s="88">
        <v>922</v>
      </c>
      <c r="D923" s="88" t="s">
        <v>121</v>
      </c>
      <c r="H923" s="88"/>
      <c r="L923" s="88"/>
      <c r="P923" s="88"/>
    </row>
    <row r="924" spans="1:16">
      <c r="A924" s="88" t="s">
        <v>0</v>
      </c>
      <c r="B924" s="88">
        <v>420</v>
      </c>
      <c r="C924" s="88">
        <v>923</v>
      </c>
      <c r="D924" s="88" t="s">
        <v>89</v>
      </c>
      <c r="H924" s="88"/>
      <c r="L924" s="88"/>
      <c r="P924" s="88"/>
    </row>
    <row r="925" spans="1:16">
      <c r="A925" s="88" t="s">
        <v>0</v>
      </c>
      <c r="B925" s="88">
        <v>371</v>
      </c>
      <c r="C925" s="88">
        <v>924</v>
      </c>
      <c r="D925" s="88" t="s">
        <v>184</v>
      </c>
      <c r="H925" s="88"/>
      <c r="L925" s="88"/>
      <c r="P925" s="88"/>
    </row>
    <row r="926" spans="1:16">
      <c r="A926" s="88" t="s">
        <v>0</v>
      </c>
      <c r="B926" s="88">
        <v>432</v>
      </c>
      <c r="C926" s="88">
        <v>925</v>
      </c>
      <c r="D926" s="88" t="s">
        <v>103</v>
      </c>
      <c r="H926" s="88"/>
      <c r="L926" s="88"/>
      <c r="P926" s="88"/>
    </row>
    <row r="927" spans="1:16">
      <c r="A927" s="88" t="s">
        <v>0</v>
      </c>
      <c r="B927" s="88">
        <v>435</v>
      </c>
      <c r="C927" s="88">
        <v>926</v>
      </c>
      <c r="D927" s="88" t="s">
        <v>222</v>
      </c>
      <c r="H927" s="88"/>
      <c r="L927" s="88"/>
      <c r="P927" s="88"/>
    </row>
    <row r="928" spans="1:16">
      <c r="A928" s="88" t="s">
        <v>0</v>
      </c>
      <c r="B928" s="88">
        <v>387</v>
      </c>
      <c r="C928" s="88">
        <v>927</v>
      </c>
      <c r="D928" s="88" t="s">
        <v>147</v>
      </c>
      <c r="H928" s="88"/>
      <c r="L928" s="88"/>
      <c r="P928" s="88"/>
    </row>
    <row r="929" spans="1:16">
      <c r="A929" s="88" t="s">
        <v>0</v>
      </c>
      <c r="B929" s="88">
        <v>467</v>
      </c>
      <c r="C929" s="88">
        <v>928</v>
      </c>
      <c r="D929" s="88" t="s">
        <v>168</v>
      </c>
      <c r="H929" s="88"/>
      <c r="L929" s="88"/>
      <c r="P929" s="88"/>
    </row>
    <row r="930" spans="1:16">
      <c r="A930" s="88" t="s">
        <v>0</v>
      </c>
      <c r="B930" s="88">
        <v>378</v>
      </c>
      <c r="C930" s="88">
        <v>929</v>
      </c>
      <c r="D930" s="88" t="s">
        <v>112</v>
      </c>
      <c r="H930" s="88"/>
      <c r="L930" s="88"/>
      <c r="P930" s="88"/>
    </row>
    <row r="931" spans="1:16">
      <c r="A931" s="88" t="s">
        <v>0</v>
      </c>
      <c r="B931" s="88">
        <v>400</v>
      </c>
      <c r="C931" s="88">
        <v>930</v>
      </c>
      <c r="D931" s="88" t="s">
        <v>211</v>
      </c>
      <c r="H931" s="88"/>
      <c r="L931" s="88"/>
      <c r="P931" s="88"/>
    </row>
    <row r="932" spans="1:16">
      <c r="A932" s="88" t="s">
        <v>236</v>
      </c>
      <c r="B932" s="88">
        <v>428</v>
      </c>
      <c r="C932" s="88">
        <v>931</v>
      </c>
      <c r="D932" s="88" t="s">
        <v>463</v>
      </c>
      <c r="H932" s="88"/>
      <c r="L932" s="88"/>
      <c r="P932" s="88"/>
    </row>
    <row r="933" spans="1:16">
      <c r="A933" s="88" t="s">
        <v>236</v>
      </c>
      <c r="B933" s="88">
        <v>451</v>
      </c>
      <c r="C933" s="88">
        <v>932</v>
      </c>
      <c r="D933" s="88" t="s">
        <v>352</v>
      </c>
      <c r="H933" s="88"/>
      <c r="L933" s="88"/>
      <c r="P933" s="88"/>
    </row>
    <row r="934" spans="1:16">
      <c r="A934" s="88" t="s">
        <v>236</v>
      </c>
      <c r="B934" s="88">
        <v>366</v>
      </c>
      <c r="C934" s="88">
        <v>933</v>
      </c>
      <c r="D934" s="88" t="s">
        <v>442</v>
      </c>
      <c r="H934" s="88"/>
      <c r="L934" s="88"/>
      <c r="P934" s="88"/>
    </row>
    <row r="935" spans="1:16">
      <c r="A935" s="88" t="s">
        <v>236</v>
      </c>
      <c r="B935" s="88">
        <v>431</v>
      </c>
      <c r="C935" s="88">
        <v>934</v>
      </c>
      <c r="D935" s="88" t="s">
        <v>464</v>
      </c>
      <c r="H935" s="88"/>
      <c r="L935" s="88"/>
      <c r="P935" s="88"/>
    </row>
    <row r="936" spans="1:16">
      <c r="A936" s="88" t="s">
        <v>236</v>
      </c>
      <c r="B936" s="88">
        <v>370</v>
      </c>
      <c r="C936" s="88">
        <v>935</v>
      </c>
      <c r="D936" s="88" t="s">
        <v>249</v>
      </c>
      <c r="H936" s="88"/>
      <c r="L936" s="88"/>
      <c r="P936" s="88"/>
    </row>
    <row r="937" spans="1:16">
      <c r="A937" s="88" t="s">
        <v>236</v>
      </c>
      <c r="B937" s="88">
        <v>385</v>
      </c>
      <c r="C937" s="88">
        <v>936</v>
      </c>
      <c r="D937" s="88" t="s">
        <v>306</v>
      </c>
      <c r="H937" s="88"/>
      <c r="L937" s="88"/>
      <c r="P937" s="88"/>
    </row>
    <row r="938" spans="1:16">
      <c r="A938" s="88" t="s">
        <v>236</v>
      </c>
      <c r="B938" s="88">
        <v>395</v>
      </c>
      <c r="C938" s="88">
        <v>937</v>
      </c>
      <c r="D938" s="88" t="s">
        <v>372</v>
      </c>
      <c r="H938" s="88"/>
      <c r="L938" s="88"/>
      <c r="P938" s="88"/>
    </row>
    <row r="939" spans="1:16">
      <c r="A939" s="88" t="s">
        <v>236</v>
      </c>
      <c r="B939" s="88">
        <v>376</v>
      </c>
      <c r="C939" s="88">
        <v>938</v>
      </c>
      <c r="D939" s="88" t="s">
        <v>447</v>
      </c>
      <c r="H939" s="88"/>
      <c r="L939" s="88"/>
      <c r="P939" s="88"/>
    </row>
    <row r="940" spans="1:16">
      <c r="A940" s="88" t="s">
        <v>236</v>
      </c>
      <c r="B940" s="88">
        <v>362</v>
      </c>
      <c r="C940" s="88">
        <v>939</v>
      </c>
      <c r="D940" s="88" t="s">
        <v>293</v>
      </c>
      <c r="H940" s="88"/>
      <c r="L940" s="88"/>
      <c r="P940" s="88"/>
    </row>
    <row r="941" spans="1:16">
      <c r="A941" s="88" t="s">
        <v>236</v>
      </c>
      <c r="B941" s="88">
        <v>391</v>
      </c>
      <c r="C941" s="88">
        <v>940</v>
      </c>
      <c r="D941" s="88" t="s">
        <v>304</v>
      </c>
      <c r="H941" s="88"/>
      <c r="L941" s="88"/>
      <c r="P941" s="88"/>
    </row>
    <row r="942" spans="1:16">
      <c r="A942" s="88" t="s">
        <v>236</v>
      </c>
      <c r="B942" s="88">
        <v>429</v>
      </c>
      <c r="C942" s="88">
        <v>941</v>
      </c>
      <c r="D942" s="88" t="s">
        <v>308</v>
      </c>
      <c r="H942" s="88"/>
      <c r="L942" s="88"/>
      <c r="P942" s="88"/>
    </row>
    <row r="943" spans="1:16">
      <c r="A943" s="88" t="s">
        <v>236</v>
      </c>
      <c r="B943" s="88">
        <v>393</v>
      </c>
      <c r="C943" s="88">
        <v>942</v>
      </c>
      <c r="D943" s="88" t="s">
        <v>450</v>
      </c>
      <c r="H943" s="88"/>
      <c r="L943" s="88"/>
      <c r="P943" s="88"/>
    </row>
    <row r="944" spans="1:16">
      <c r="A944" s="88" t="s">
        <v>236</v>
      </c>
      <c r="B944" s="88">
        <v>434</v>
      </c>
      <c r="C944" s="88">
        <v>943</v>
      </c>
      <c r="D944" s="88" t="s">
        <v>465</v>
      </c>
      <c r="H944" s="88"/>
      <c r="L944" s="88"/>
      <c r="P944" s="88"/>
    </row>
    <row r="945" spans="1:16">
      <c r="A945" s="88" t="s">
        <v>236</v>
      </c>
      <c r="B945" s="88">
        <v>371</v>
      </c>
      <c r="C945" s="88">
        <v>944</v>
      </c>
      <c r="D945" s="88" t="s">
        <v>445</v>
      </c>
      <c r="H945" s="88"/>
      <c r="L945" s="88"/>
      <c r="P945" s="88"/>
    </row>
    <row r="946" spans="1:16">
      <c r="A946" s="88" t="s">
        <v>236</v>
      </c>
      <c r="B946" s="88">
        <v>372</v>
      </c>
      <c r="C946" s="88">
        <v>945</v>
      </c>
      <c r="D946" s="88" t="s">
        <v>439</v>
      </c>
      <c r="H946" s="88"/>
      <c r="L946" s="88"/>
      <c r="P946" s="88"/>
    </row>
    <row r="947" spans="1:16">
      <c r="A947" s="88" t="s">
        <v>236</v>
      </c>
      <c r="B947" s="88">
        <v>389</v>
      </c>
      <c r="C947" s="88">
        <v>946</v>
      </c>
      <c r="D947" s="88" t="s">
        <v>394</v>
      </c>
      <c r="H947" s="88"/>
      <c r="L947" s="88"/>
      <c r="P947" s="88"/>
    </row>
    <row r="948" spans="1:16">
      <c r="A948" s="88" t="s">
        <v>236</v>
      </c>
      <c r="B948" s="88">
        <v>383</v>
      </c>
      <c r="C948" s="88">
        <v>947</v>
      </c>
      <c r="D948" s="88" t="s">
        <v>207</v>
      </c>
      <c r="H948" s="88"/>
      <c r="L948" s="88"/>
      <c r="P948" s="88"/>
    </row>
    <row r="949" spans="1:16">
      <c r="A949" s="88" t="s">
        <v>236</v>
      </c>
      <c r="B949" s="88">
        <v>373</v>
      </c>
      <c r="C949" s="88">
        <v>948</v>
      </c>
      <c r="D949" s="88" t="s">
        <v>320</v>
      </c>
      <c r="H949" s="88"/>
      <c r="L949" s="88"/>
      <c r="P949" s="88"/>
    </row>
    <row r="950" spans="1:16">
      <c r="A950" s="88" t="s">
        <v>236</v>
      </c>
      <c r="B950" s="88">
        <v>392</v>
      </c>
      <c r="C950" s="88">
        <v>949</v>
      </c>
      <c r="D950" s="88" t="s">
        <v>443</v>
      </c>
      <c r="H950" s="88"/>
      <c r="L950" s="88"/>
      <c r="P950" s="88"/>
    </row>
    <row r="951" spans="1:16">
      <c r="A951" s="88" t="s">
        <v>236</v>
      </c>
      <c r="B951" s="88">
        <v>387</v>
      </c>
      <c r="C951" s="88">
        <v>950</v>
      </c>
      <c r="D951" s="88" t="s">
        <v>449</v>
      </c>
      <c r="H951" s="88"/>
      <c r="L951" s="88"/>
      <c r="P951" s="88"/>
    </row>
    <row r="952" spans="1:16">
      <c r="A952" s="88" t="s">
        <v>236</v>
      </c>
      <c r="B952" s="88">
        <v>368</v>
      </c>
      <c r="C952" s="88">
        <v>951</v>
      </c>
      <c r="D952" s="88" t="s">
        <v>444</v>
      </c>
      <c r="H952" s="88"/>
      <c r="L952" s="88"/>
      <c r="P952" s="88"/>
    </row>
    <row r="953" spans="1:16">
      <c r="A953" s="88" t="s">
        <v>236</v>
      </c>
      <c r="B953" s="88">
        <v>375</v>
      </c>
      <c r="C953" s="88">
        <v>952</v>
      </c>
      <c r="D953" s="88" t="s">
        <v>172</v>
      </c>
      <c r="H953" s="88"/>
      <c r="L953" s="88"/>
      <c r="P953" s="88"/>
    </row>
    <row r="954" spans="1:16">
      <c r="A954" s="88" t="s">
        <v>236</v>
      </c>
      <c r="B954" s="88">
        <v>386</v>
      </c>
      <c r="C954" s="88">
        <v>953</v>
      </c>
      <c r="D954" s="88" t="s">
        <v>245</v>
      </c>
      <c r="H954" s="88"/>
      <c r="L954" s="88"/>
      <c r="P954" s="88"/>
    </row>
    <row r="955" spans="1:16">
      <c r="A955" s="88" t="s">
        <v>236</v>
      </c>
      <c r="B955" s="88">
        <v>390</v>
      </c>
      <c r="C955" s="88">
        <v>954</v>
      </c>
      <c r="D955" s="88" t="s">
        <v>238</v>
      </c>
      <c r="H955" s="88"/>
      <c r="L955" s="88"/>
      <c r="P955" s="88"/>
    </row>
    <row r="956" spans="1:16">
      <c r="A956" s="88" t="s">
        <v>236</v>
      </c>
      <c r="B956" s="88">
        <v>384</v>
      </c>
      <c r="C956" s="88">
        <v>955</v>
      </c>
      <c r="D956" s="88" t="s">
        <v>249</v>
      </c>
      <c r="H956" s="88"/>
      <c r="L956" s="88"/>
      <c r="P956" s="88"/>
    </row>
    <row r="957" spans="1:16">
      <c r="A957" s="88" t="s">
        <v>236</v>
      </c>
      <c r="B957" s="88">
        <v>380</v>
      </c>
      <c r="C957" s="88">
        <v>956</v>
      </c>
      <c r="D957" s="88" t="s">
        <v>419</v>
      </c>
      <c r="H957" s="88"/>
      <c r="L957" s="88"/>
      <c r="P957" s="88"/>
    </row>
    <row r="958" spans="1:16">
      <c r="A958" s="88" t="s">
        <v>236</v>
      </c>
      <c r="B958" s="88">
        <v>388</v>
      </c>
      <c r="C958" s="88">
        <v>957</v>
      </c>
      <c r="D958" s="88" t="s">
        <v>165</v>
      </c>
      <c r="H958" s="88"/>
      <c r="L958" s="88"/>
      <c r="P958" s="88"/>
    </row>
    <row r="959" spans="1:16">
      <c r="A959" s="88" t="s">
        <v>236</v>
      </c>
      <c r="B959" s="88">
        <v>432</v>
      </c>
      <c r="C959" s="88">
        <v>958</v>
      </c>
      <c r="D959" s="88" t="s">
        <v>317</v>
      </c>
      <c r="H959" s="88"/>
      <c r="L959" s="88"/>
      <c r="P959" s="88"/>
    </row>
    <row r="960" spans="1:16">
      <c r="A960" s="88" t="s">
        <v>236</v>
      </c>
      <c r="B960" s="88">
        <v>374</v>
      </c>
      <c r="C960" s="88">
        <v>959</v>
      </c>
      <c r="D960" s="88" t="s">
        <v>446</v>
      </c>
      <c r="H960" s="88"/>
      <c r="L960" s="88"/>
      <c r="P960" s="88"/>
    </row>
    <row r="961" spans="1:16">
      <c r="A961" s="88" t="s">
        <v>236</v>
      </c>
      <c r="B961" s="88">
        <v>381</v>
      </c>
      <c r="C961" s="88">
        <v>960</v>
      </c>
      <c r="D961" s="88" t="s">
        <v>167</v>
      </c>
      <c r="H961" s="88"/>
      <c r="L961" s="88"/>
      <c r="P961" s="88"/>
    </row>
    <row r="962" spans="1:16">
      <c r="A962"/>
      <c r="B962"/>
      <c r="C962"/>
      <c r="D962"/>
      <c r="H962" s="88"/>
      <c r="L962" s="88"/>
      <c r="P962"/>
    </row>
    <row r="963" spans="1:16">
      <c r="A963"/>
      <c r="B963"/>
      <c r="C963"/>
      <c r="D963"/>
      <c r="H963" s="88"/>
      <c r="L963" s="88"/>
      <c r="P963"/>
    </row>
  </sheetData>
  <sortState xmlns:xlrd2="http://schemas.microsoft.com/office/spreadsheetml/2017/richdata2" ref="A2:D962">
    <sortCondition ref="C2:C962"/>
  </sortState>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F3FE0-8C58-4609-896A-7E95296F053B}">
  <dimension ref="A1:D961"/>
  <sheetViews>
    <sheetView workbookViewId="0">
      <selection activeCell="D2" sqref="D2"/>
    </sheetView>
  </sheetViews>
  <sheetFormatPr defaultRowHeight="14.5"/>
  <cols>
    <col min="3" max="3" width="8.7265625" style="43"/>
  </cols>
  <sheetData>
    <row r="1" spans="1:4">
      <c r="A1" t="s">
        <v>1054</v>
      </c>
      <c r="B1" t="s">
        <v>1056</v>
      </c>
      <c r="C1" s="43" t="s">
        <v>787</v>
      </c>
      <c r="D1" t="s">
        <v>1057</v>
      </c>
    </row>
    <row r="2" spans="1:4">
      <c r="A2">
        <v>1</v>
      </c>
      <c r="B2" t="s">
        <v>590</v>
      </c>
      <c r="C2" s="43" t="s">
        <v>774</v>
      </c>
    </row>
    <row r="3" spans="1:4">
      <c r="A3">
        <v>2</v>
      </c>
      <c r="B3" t="s">
        <v>590</v>
      </c>
      <c r="C3" s="43" t="s">
        <v>774</v>
      </c>
    </row>
    <row r="4" spans="1:4">
      <c r="A4">
        <v>3</v>
      </c>
      <c r="B4" t="s">
        <v>590</v>
      </c>
      <c r="C4" s="43" t="s">
        <v>774</v>
      </c>
    </row>
    <row r="5" spans="1:4">
      <c r="A5">
        <v>4</v>
      </c>
      <c r="B5" t="s">
        <v>590</v>
      </c>
      <c r="C5" s="43" t="s">
        <v>774</v>
      </c>
    </row>
    <row r="6" spans="1:4">
      <c r="A6">
        <v>5</v>
      </c>
      <c r="B6" t="s">
        <v>590</v>
      </c>
      <c r="C6" s="43" t="s">
        <v>774</v>
      </c>
    </row>
    <row r="7" spans="1:4">
      <c r="A7">
        <v>6</v>
      </c>
      <c r="B7" t="s">
        <v>590</v>
      </c>
      <c r="C7" s="43" t="s">
        <v>774</v>
      </c>
    </row>
    <row r="8" spans="1:4">
      <c r="A8">
        <v>7</v>
      </c>
      <c r="B8" t="s">
        <v>590</v>
      </c>
      <c r="C8" s="43" t="s">
        <v>774</v>
      </c>
    </row>
    <row r="9" spans="1:4">
      <c r="A9">
        <v>8</v>
      </c>
      <c r="B9" t="s">
        <v>590</v>
      </c>
      <c r="C9" s="43" t="s">
        <v>774</v>
      </c>
    </row>
    <row r="10" spans="1:4">
      <c r="A10">
        <v>9</v>
      </c>
      <c r="B10" t="s">
        <v>590</v>
      </c>
      <c r="C10" s="43" t="s">
        <v>774</v>
      </c>
    </row>
    <row r="11" spans="1:4">
      <c r="A11">
        <v>10</v>
      </c>
      <c r="B11" t="s">
        <v>590</v>
      </c>
      <c r="C11" s="43" t="s">
        <v>774</v>
      </c>
    </row>
    <row r="12" spans="1:4">
      <c r="A12">
        <v>11</v>
      </c>
      <c r="B12" t="s">
        <v>590</v>
      </c>
      <c r="C12" s="43" t="s">
        <v>775</v>
      </c>
    </row>
    <row r="13" spans="1:4">
      <c r="A13">
        <v>12</v>
      </c>
      <c r="B13" t="s">
        <v>590</v>
      </c>
      <c r="C13" s="43" t="s">
        <v>775</v>
      </c>
    </row>
    <row r="14" spans="1:4">
      <c r="A14">
        <v>13</v>
      </c>
      <c r="B14" t="s">
        <v>590</v>
      </c>
      <c r="C14" s="43" t="s">
        <v>775</v>
      </c>
    </row>
    <row r="15" spans="1:4">
      <c r="A15">
        <v>14</v>
      </c>
      <c r="B15" t="s">
        <v>590</v>
      </c>
      <c r="C15" s="43" t="s">
        <v>775</v>
      </c>
    </row>
    <row r="16" spans="1:4">
      <c r="A16">
        <v>15</v>
      </c>
      <c r="B16" t="s">
        <v>590</v>
      </c>
      <c r="C16" s="43" t="s">
        <v>775</v>
      </c>
    </row>
    <row r="17" spans="1:4">
      <c r="A17">
        <v>16</v>
      </c>
      <c r="B17" t="s">
        <v>590</v>
      </c>
      <c r="C17" s="43" t="s">
        <v>775</v>
      </c>
    </row>
    <row r="18" spans="1:4">
      <c r="A18">
        <v>17</v>
      </c>
      <c r="B18" t="s">
        <v>590</v>
      </c>
      <c r="C18" s="43" t="s">
        <v>775</v>
      </c>
    </row>
    <row r="19" spans="1:4">
      <c r="A19">
        <v>18</v>
      </c>
      <c r="B19" t="s">
        <v>590</v>
      </c>
      <c r="C19" s="43" t="s">
        <v>775</v>
      </c>
    </row>
    <row r="20" spans="1:4">
      <c r="A20">
        <v>19</v>
      </c>
      <c r="B20" t="s">
        <v>590</v>
      </c>
      <c r="C20" s="43" t="s">
        <v>775</v>
      </c>
    </row>
    <row r="21" spans="1:4">
      <c r="A21">
        <v>20</v>
      </c>
      <c r="B21" t="s">
        <v>590</v>
      </c>
      <c r="C21" s="43" t="s">
        <v>775</v>
      </c>
    </row>
    <row r="22" spans="1:4">
      <c r="A22">
        <v>21</v>
      </c>
      <c r="B22" t="s">
        <v>590</v>
      </c>
      <c r="C22" s="43" t="s">
        <v>776</v>
      </c>
    </row>
    <row r="23" spans="1:4">
      <c r="A23">
        <v>22</v>
      </c>
      <c r="B23" t="s">
        <v>590</v>
      </c>
      <c r="C23" s="43" t="s">
        <v>776</v>
      </c>
    </row>
    <row r="24" spans="1:4">
      <c r="A24">
        <v>23</v>
      </c>
      <c r="B24" t="s">
        <v>590</v>
      </c>
      <c r="C24" s="43" t="s">
        <v>776</v>
      </c>
    </row>
    <row r="25" spans="1:4">
      <c r="A25">
        <v>24</v>
      </c>
      <c r="B25" t="s">
        <v>590</v>
      </c>
      <c r="C25" s="43" t="s">
        <v>776</v>
      </c>
    </row>
    <row r="26" spans="1:4">
      <c r="A26">
        <v>25</v>
      </c>
      <c r="B26" t="s">
        <v>590</v>
      </c>
      <c r="C26" s="43" t="s">
        <v>776</v>
      </c>
    </row>
    <row r="27" spans="1:4">
      <c r="A27">
        <v>26</v>
      </c>
      <c r="B27" t="s">
        <v>590</v>
      </c>
      <c r="C27" s="43" t="s">
        <v>776</v>
      </c>
    </row>
    <row r="28" spans="1:4">
      <c r="A28">
        <v>27</v>
      </c>
      <c r="B28" t="s">
        <v>590</v>
      </c>
      <c r="C28" s="43" t="s">
        <v>776</v>
      </c>
    </row>
    <row r="29" spans="1:4">
      <c r="A29">
        <v>28</v>
      </c>
      <c r="B29" t="s">
        <v>590</v>
      </c>
      <c r="C29" s="43" t="s">
        <v>776</v>
      </c>
    </row>
    <row r="30" spans="1:4">
      <c r="A30">
        <v>29</v>
      </c>
      <c r="B30" t="s">
        <v>590</v>
      </c>
      <c r="C30" s="43" t="s">
        <v>776</v>
      </c>
    </row>
    <row r="31" spans="1:4">
      <c r="A31">
        <v>30</v>
      </c>
      <c r="B31" t="s">
        <v>590</v>
      </c>
      <c r="C31" s="43" t="s">
        <v>776</v>
      </c>
    </row>
    <row r="32" spans="1:4">
      <c r="A32">
        <v>31</v>
      </c>
      <c r="B32" t="s">
        <v>592</v>
      </c>
      <c r="C32" s="43" t="s">
        <v>770</v>
      </c>
      <c r="D32">
        <v>1</v>
      </c>
    </row>
    <row r="33" spans="1:4">
      <c r="A33">
        <v>32</v>
      </c>
      <c r="B33" t="s">
        <v>592</v>
      </c>
      <c r="C33" s="43" t="s">
        <v>770</v>
      </c>
      <c r="D33">
        <v>1</v>
      </c>
    </row>
    <row r="34" spans="1:4">
      <c r="A34">
        <v>33</v>
      </c>
      <c r="B34" t="s">
        <v>592</v>
      </c>
      <c r="C34" s="43" t="s">
        <v>770</v>
      </c>
      <c r="D34">
        <v>1</v>
      </c>
    </row>
    <row r="35" spans="1:4">
      <c r="A35">
        <v>34</v>
      </c>
      <c r="B35" t="s">
        <v>592</v>
      </c>
      <c r="C35" s="43" t="s">
        <v>770</v>
      </c>
      <c r="D35">
        <v>1</v>
      </c>
    </row>
    <row r="36" spans="1:4">
      <c r="A36">
        <v>35</v>
      </c>
      <c r="B36" t="s">
        <v>592</v>
      </c>
      <c r="C36" s="43" t="s">
        <v>770</v>
      </c>
      <c r="D36">
        <v>1</v>
      </c>
    </row>
    <row r="37" spans="1:4">
      <c r="A37">
        <v>36</v>
      </c>
      <c r="B37" t="s">
        <v>592</v>
      </c>
      <c r="C37" s="43" t="s">
        <v>770</v>
      </c>
      <c r="D37">
        <v>1</v>
      </c>
    </row>
    <row r="38" spans="1:4">
      <c r="A38">
        <v>37</v>
      </c>
      <c r="B38" t="s">
        <v>592</v>
      </c>
      <c r="C38" s="43" t="s">
        <v>770</v>
      </c>
      <c r="D38">
        <v>1</v>
      </c>
    </row>
    <row r="39" spans="1:4">
      <c r="A39">
        <v>38</v>
      </c>
      <c r="B39" t="s">
        <v>592</v>
      </c>
      <c r="C39" s="43" t="s">
        <v>770</v>
      </c>
      <c r="D39">
        <v>1</v>
      </c>
    </row>
    <row r="40" spans="1:4">
      <c r="A40">
        <v>39</v>
      </c>
      <c r="B40" t="s">
        <v>592</v>
      </c>
      <c r="C40" s="43" t="s">
        <v>770</v>
      </c>
      <c r="D40">
        <v>1</v>
      </c>
    </row>
    <row r="41" spans="1:4">
      <c r="A41">
        <v>40</v>
      </c>
      <c r="B41" t="s">
        <v>592</v>
      </c>
      <c r="C41" s="43" t="s">
        <v>770</v>
      </c>
      <c r="D41">
        <v>1</v>
      </c>
    </row>
    <row r="42" spans="1:4">
      <c r="A42">
        <v>41</v>
      </c>
      <c r="B42" t="s">
        <v>592</v>
      </c>
      <c r="C42" s="43" t="s">
        <v>770</v>
      </c>
      <c r="D42">
        <v>1</v>
      </c>
    </row>
    <row r="43" spans="1:4">
      <c r="A43">
        <v>42</v>
      </c>
      <c r="B43" t="s">
        <v>592</v>
      </c>
      <c r="C43" s="43" t="s">
        <v>770</v>
      </c>
      <c r="D43">
        <v>1</v>
      </c>
    </row>
    <row r="44" spans="1:4">
      <c r="A44">
        <v>43</v>
      </c>
      <c r="B44" t="s">
        <v>592</v>
      </c>
      <c r="C44" s="43" t="s">
        <v>770</v>
      </c>
      <c r="D44">
        <v>1</v>
      </c>
    </row>
    <row r="45" spans="1:4">
      <c r="A45">
        <v>44</v>
      </c>
      <c r="B45" t="s">
        <v>592</v>
      </c>
      <c r="C45" s="43" t="s">
        <v>770</v>
      </c>
      <c r="D45">
        <v>1</v>
      </c>
    </row>
    <row r="46" spans="1:4">
      <c r="A46">
        <v>45</v>
      </c>
      <c r="B46" t="s">
        <v>592</v>
      </c>
      <c r="C46" s="43" t="s">
        <v>770</v>
      </c>
      <c r="D46">
        <v>1</v>
      </c>
    </row>
    <row r="47" spans="1:4">
      <c r="A47">
        <v>46</v>
      </c>
      <c r="B47" t="s">
        <v>592</v>
      </c>
      <c r="C47" s="43" t="s">
        <v>770</v>
      </c>
      <c r="D47">
        <v>1</v>
      </c>
    </row>
    <row r="48" spans="1:4">
      <c r="A48">
        <v>47</v>
      </c>
      <c r="B48" t="s">
        <v>592</v>
      </c>
      <c r="C48" s="43" t="s">
        <v>770</v>
      </c>
      <c r="D48">
        <v>1</v>
      </c>
    </row>
    <row r="49" spans="1:4">
      <c r="A49">
        <v>48</v>
      </c>
      <c r="B49" t="s">
        <v>592</v>
      </c>
      <c r="C49" s="43" t="s">
        <v>770</v>
      </c>
      <c r="D49">
        <v>1</v>
      </c>
    </row>
    <row r="50" spans="1:4">
      <c r="A50">
        <v>49</v>
      </c>
      <c r="B50" t="s">
        <v>592</v>
      </c>
      <c r="C50" s="43" t="s">
        <v>770</v>
      </c>
      <c r="D50">
        <v>1</v>
      </c>
    </row>
    <row r="51" spans="1:4">
      <c r="A51">
        <v>50</v>
      </c>
      <c r="B51" t="s">
        <v>592</v>
      </c>
      <c r="C51" s="43" t="s">
        <v>770</v>
      </c>
      <c r="D51">
        <v>1</v>
      </c>
    </row>
    <row r="52" spans="1:4">
      <c r="A52">
        <v>51</v>
      </c>
      <c r="B52" t="s">
        <v>594</v>
      </c>
      <c r="C52" s="43" t="s">
        <v>771</v>
      </c>
    </row>
    <row r="53" spans="1:4">
      <c r="A53">
        <v>52</v>
      </c>
      <c r="B53" t="s">
        <v>594</v>
      </c>
      <c r="C53" s="43" t="s">
        <v>771</v>
      </c>
    </row>
    <row r="54" spans="1:4">
      <c r="A54">
        <v>53</v>
      </c>
      <c r="B54" t="s">
        <v>594</v>
      </c>
      <c r="C54" s="43" t="s">
        <v>771</v>
      </c>
    </row>
    <row r="55" spans="1:4">
      <c r="A55">
        <v>54</v>
      </c>
      <c r="B55" t="s">
        <v>594</v>
      </c>
      <c r="C55" s="43" t="s">
        <v>771</v>
      </c>
    </row>
    <row r="56" spans="1:4">
      <c r="A56">
        <v>55</v>
      </c>
      <c r="B56" t="s">
        <v>594</v>
      </c>
      <c r="C56" s="43" t="s">
        <v>771</v>
      </c>
    </row>
    <row r="57" spans="1:4">
      <c r="A57">
        <v>56</v>
      </c>
      <c r="B57" t="s">
        <v>594</v>
      </c>
      <c r="C57" s="43" t="s">
        <v>771</v>
      </c>
    </row>
    <row r="58" spans="1:4">
      <c r="A58">
        <v>57</v>
      </c>
      <c r="B58" t="s">
        <v>594</v>
      </c>
      <c r="C58" s="43" t="s">
        <v>771</v>
      </c>
    </row>
    <row r="59" spans="1:4">
      <c r="A59">
        <v>58</v>
      </c>
      <c r="B59" t="s">
        <v>594</v>
      </c>
      <c r="C59" s="43" t="s">
        <v>771</v>
      </c>
    </row>
    <row r="60" spans="1:4">
      <c r="A60">
        <v>59</v>
      </c>
      <c r="B60" t="s">
        <v>594</v>
      </c>
      <c r="C60" s="43" t="s">
        <v>771</v>
      </c>
    </row>
    <row r="61" spans="1:4">
      <c r="A61">
        <v>60</v>
      </c>
      <c r="B61" t="s">
        <v>594</v>
      </c>
      <c r="C61" s="43" t="s">
        <v>771</v>
      </c>
    </row>
    <row r="62" spans="1:4">
      <c r="A62">
        <v>61</v>
      </c>
      <c r="B62" t="s">
        <v>594</v>
      </c>
      <c r="C62" s="43" t="s">
        <v>771</v>
      </c>
    </row>
    <row r="63" spans="1:4">
      <c r="A63">
        <v>62</v>
      </c>
      <c r="B63" t="s">
        <v>594</v>
      </c>
      <c r="C63" s="43" t="s">
        <v>771</v>
      </c>
    </row>
    <row r="64" spans="1:4">
      <c r="A64">
        <v>63</v>
      </c>
      <c r="B64" t="s">
        <v>594</v>
      </c>
      <c r="C64" s="43" t="s">
        <v>771</v>
      </c>
    </row>
    <row r="65" spans="1:3">
      <c r="A65">
        <v>64</v>
      </c>
      <c r="B65" t="s">
        <v>594</v>
      </c>
      <c r="C65" s="43" t="s">
        <v>771</v>
      </c>
    </row>
    <row r="66" spans="1:3">
      <c r="A66">
        <v>65</v>
      </c>
      <c r="B66" t="s">
        <v>594</v>
      </c>
      <c r="C66" s="43" t="s">
        <v>771</v>
      </c>
    </row>
    <row r="67" spans="1:3">
      <c r="A67">
        <v>66</v>
      </c>
      <c r="B67" t="s">
        <v>594</v>
      </c>
      <c r="C67" s="43" t="s">
        <v>771</v>
      </c>
    </row>
    <row r="68" spans="1:3">
      <c r="A68">
        <v>67</v>
      </c>
      <c r="B68" t="s">
        <v>594</v>
      </c>
      <c r="C68" s="43" t="s">
        <v>771</v>
      </c>
    </row>
    <row r="69" spans="1:3">
      <c r="A69">
        <v>68</v>
      </c>
      <c r="B69" t="s">
        <v>594</v>
      </c>
      <c r="C69" s="43" t="s">
        <v>771</v>
      </c>
    </row>
    <row r="70" spans="1:3">
      <c r="A70">
        <v>69</v>
      </c>
      <c r="B70" t="s">
        <v>594</v>
      </c>
      <c r="C70" s="43" t="s">
        <v>771</v>
      </c>
    </row>
    <row r="71" spans="1:3">
      <c r="A71">
        <v>70</v>
      </c>
      <c r="B71" t="s">
        <v>594</v>
      </c>
      <c r="C71" s="43" t="s">
        <v>771</v>
      </c>
    </row>
    <row r="72" spans="1:3">
      <c r="A72">
        <v>71</v>
      </c>
      <c r="B72" t="s">
        <v>594</v>
      </c>
      <c r="C72" s="43" t="s">
        <v>771</v>
      </c>
    </row>
    <row r="73" spans="1:3">
      <c r="A73">
        <v>72</v>
      </c>
      <c r="B73" t="s">
        <v>594</v>
      </c>
      <c r="C73" s="43" t="s">
        <v>771</v>
      </c>
    </row>
    <row r="74" spans="1:3">
      <c r="A74">
        <v>73</v>
      </c>
      <c r="B74" t="s">
        <v>594</v>
      </c>
      <c r="C74" s="43" t="s">
        <v>771</v>
      </c>
    </row>
    <row r="75" spans="1:3">
      <c r="A75">
        <v>74</v>
      </c>
      <c r="B75" t="s">
        <v>594</v>
      </c>
      <c r="C75" s="43" t="s">
        <v>771</v>
      </c>
    </row>
    <row r="76" spans="1:3">
      <c r="A76">
        <v>75</v>
      </c>
      <c r="B76" t="s">
        <v>594</v>
      </c>
      <c r="C76" s="43" t="s">
        <v>771</v>
      </c>
    </row>
    <row r="77" spans="1:3">
      <c r="A77">
        <v>76</v>
      </c>
      <c r="B77" t="s">
        <v>594</v>
      </c>
      <c r="C77" s="43" t="s">
        <v>771</v>
      </c>
    </row>
    <row r="78" spans="1:3">
      <c r="A78">
        <v>77</v>
      </c>
      <c r="B78" t="s">
        <v>594</v>
      </c>
      <c r="C78" s="43" t="s">
        <v>771</v>
      </c>
    </row>
    <row r="79" spans="1:3">
      <c r="A79">
        <v>78</v>
      </c>
      <c r="B79" t="s">
        <v>594</v>
      </c>
      <c r="C79" s="43" t="s">
        <v>771</v>
      </c>
    </row>
    <row r="80" spans="1:3">
      <c r="A80">
        <v>79</v>
      </c>
      <c r="B80" t="s">
        <v>594</v>
      </c>
      <c r="C80" s="43" t="s">
        <v>771</v>
      </c>
    </row>
    <row r="81" spans="1:3">
      <c r="A81">
        <v>80</v>
      </c>
      <c r="B81" t="s">
        <v>594</v>
      </c>
      <c r="C81" s="43" t="s">
        <v>771</v>
      </c>
    </row>
    <row r="82" spans="1:3">
      <c r="A82">
        <v>81</v>
      </c>
      <c r="B82" t="s">
        <v>594</v>
      </c>
      <c r="C82" s="43" t="s">
        <v>771</v>
      </c>
    </row>
    <row r="83" spans="1:3">
      <c r="A83">
        <v>82</v>
      </c>
      <c r="B83" t="s">
        <v>594</v>
      </c>
      <c r="C83" s="43" t="s">
        <v>771</v>
      </c>
    </row>
    <row r="84" spans="1:3">
      <c r="A84">
        <v>83</v>
      </c>
      <c r="B84" t="s">
        <v>594</v>
      </c>
      <c r="C84" s="43" t="s">
        <v>771</v>
      </c>
    </row>
    <row r="85" spans="1:3">
      <c r="A85">
        <v>84</v>
      </c>
      <c r="B85" t="s">
        <v>594</v>
      </c>
      <c r="C85" s="43" t="s">
        <v>771</v>
      </c>
    </row>
    <row r="86" spans="1:3">
      <c r="A86">
        <v>85</v>
      </c>
      <c r="B86" t="s">
        <v>594</v>
      </c>
      <c r="C86" s="43" t="s">
        <v>771</v>
      </c>
    </row>
    <row r="87" spans="1:3">
      <c r="A87">
        <v>86</v>
      </c>
      <c r="B87" t="s">
        <v>594</v>
      </c>
      <c r="C87" s="43" t="s">
        <v>771</v>
      </c>
    </row>
    <row r="88" spans="1:3">
      <c r="A88">
        <v>87</v>
      </c>
      <c r="B88" t="s">
        <v>594</v>
      </c>
      <c r="C88" s="43" t="s">
        <v>771</v>
      </c>
    </row>
    <row r="89" spans="1:3">
      <c r="A89">
        <v>88</v>
      </c>
      <c r="B89" t="s">
        <v>594</v>
      </c>
      <c r="C89" s="43" t="s">
        <v>771</v>
      </c>
    </row>
    <row r="90" spans="1:3">
      <c r="A90">
        <v>89</v>
      </c>
      <c r="B90" t="s">
        <v>594</v>
      </c>
      <c r="C90" s="43" t="s">
        <v>771</v>
      </c>
    </row>
    <row r="91" spans="1:3">
      <c r="A91">
        <v>90</v>
      </c>
      <c r="B91" t="s">
        <v>594</v>
      </c>
      <c r="C91" s="43" t="s">
        <v>771</v>
      </c>
    </row>
    <row r="92" spans="1:3">
      <c r="A92">
        <v>91</v>
      </c>
      <c r="B92" t="s">
        <v>582</v>
      </c>
      <c r="C92" s="43" t="s">
        <v>767</v>
      </c>
    </row>
    <row r="93" spans="1:3">
      <c r="A93">
        <v>92</v>
      </c>
      <c r="B93" t="s">
        <v>582</v>
      </c>
      <c r="C93" s="43" t="s">
        <v>767</v>
      </c>
    </row>
    <row r="94" spans="1:3">
      <c r="A94">
        <v>93</v>
      </c>
      <c r="B94" t="s">
        <v>582</v>
      </c>
      <c r="C94" s="43" t="s">
        <v>767</v>
      </c>
    </row>
    <row r="95" spans="1:3">
      <c r="A95">
        <v>94</v>
      </c>
      <c r="B95" t="s">
        <v>582</v>
      </c>
      <c r="C95" s="43" t="s">
        <v>767</v>
      </c>
    </row>
    <row r="96" spans="1:3">
      <c r="A96">
        <v>95</v>
      </c>
      <c r="B96" t="s">
        <v>582</v>
      </c>
      <c r="C96" s="43" t="s">
        <v>767</v>
      </c>
    </row>
    <row r="97" spans="1:3">
      <c r="A97">
        <v>96</v>
      </c>
      <c r="B97" t="s">
        <v>582</v>
      </c>
      <c r="C97" s="43" t="s">
        <v>767</v>
      </c>
    </row>
    <row r="98" spans="1:3">
      <c r="A98">
        <v>97</v>
      </c>
      <c r="B98" t="s">
        <v>582</v>
      </c>
      <c r="C98" s="43" t="s">
        <v>767</v>
      </c>
    </row>
    <row r="99" spans="1:3">
      <c r="A99">
        <v>98</v>
      </c>
      <c r="B99" t="s">
        <v>582</v>
      </c>
      <c r="C99" s="43" t="s">
        <v>767</v>
      </c>
    </row>
    <row r="100" spans="1:3">
      <c r="A100">
        <v>99</v>
      </c>
      <c r="B100" t="s">
        <v>582</v>
      </c>
      <c r="C100" s="43" t="s">
        <v>767</v>
      </c>
    </row>
    <row r="101" spans="1:3">
      <c r="A101">
        <v>100</v>
      </c>
      <c r="B101" t="s">
        <v>582</v>
      </c>
      <c r="C101" s="43" t="s">
        <v>767</v>
      </c>
    </row>
    <row r="102" spans="1:3">
      <c r="A102">
        <v>101</v>
      </c>
      <c r="B102" t="s">
        <v>582</v>
      </c>
      <c r="C102" s="43" t="s">
        <v>767</v>
      </c>
    </row>
    <row r="103" spans="1:3">
      <c r="A103">
        <v>102</v>
      </c>
      <c r="B103" t="s">
        <v>582</v>
      </c>
      <c r="C103" s="43" t="s">
        <v>767</v>
      </c>
    </row>
    <row r="104" spans="1:3">
      <c r="A104">
        <v>103</v>
      </c>
      <c r="B104" t="s">
        <v>582</v>
      </c>
      <c r="C104" s="43" t="s">
        <v>767</v>
      </c>
    </row>
    <row r="105" spans="1:3">
      <c r="A105">
        <v>104</v>
      </c>
      <c r="B105" t="s">
        <v>582</v>
      </c>
      <c r="C105" s="43" t="s">
        <v>767</v>
      </c>
    </row>
    <row r="106" spans="1:3">
      <c r="A106">
        <v>105</v>
      </c>
      <c r="B106" t="s">
        <v>582</v>
      </c>
      <c r="C106" s="43" t="s">
        <v>767</v>
      </c>
    </row>
    <row r="107" spans="1:3">
      <c r="A107">
        <v>106</v>
      </c>
      <c r="B107" t="s">
        <v>582</v>
      </c>
      <c r="C107" s="43" t="s">
        <v>767</v>
      </c>
    </row>
    <row r="108" spans="1:3">
      <c r="A108">
        <v>107</v>
      </c>
      <c r="B108" t="s">
        <v>582</v>
      </c>
      <c r="C108" s="43" t="s">
        <v>767</v>
      </c>
    </row>
    <row r="109" spans="1:3">
      <c r="A109">
        <v>108</v>
      </c>
      <c r="B109" t="s">
        <v>582</v>
      </c>
      <c r="C109" s="43" t="s">
        <v>767</v>
      </c>
    </row>
    <row r="110" spans="1:3">
      <c r="A110">
        <v>109</v>
      </c>
      <c r="B110" t="s">
        <v>582</v>
      </c>
      <c r="C110" s="43" t="s">
        <v>767</v>
      </c>
    </row>
    <row r="111" spans="1:3">
      <c r="A111">
        <v>110</v>
      </c>
      <c r="B111" t="s">
        <v>582</v>
      </c>
      <c r="C111" s="43" t="s">
        <v>767</v>
      </c>
    </row>
    <row r="112" spans="1:3">
      <c r="A112">
        <v>111</v>
      </c>
      <c r="B112" t="s">
        <v>582</v>
      </c>
      <c r="C112" s="43" t="s">
        <v>767</v>
      </c>
    </row>
    <row r="113" spans="1:3">
      <c r="A113">
        <v>112</v>
      </c>
      <c r="B113" t="s">
        <v>582</v>
      </c>
      <c r="C113" s="43" t="s">
        <v>767</v>
      </c>
    </row>
    <row r="114" spans="1:3">
      <c r="A114">
        <v>113</v>
      </c>
      <c r="B114" t="s">
        <v>582</v>
      </c>
      <c r="C114" s="43" t="s">
        <v>767</v>
      </c>
    </row>
    <row r="115" spans="1:3">
      <c r="A115">
        <v>114</v>
      </c>
      <c r="B115" t="s">
        <v>582</v>
      </c>
      <c r="C115" s="43" t="s">
        <v>767</v>
      </c>
    </row>
    <row r="116" spans="1:3">
      <c r="A116">
        <v>115</v>
      </c>
      <c r="B116" t="s">
        <v>582</v>
      </c>
      <c r="C116" s="43" t="s">
        <v>767</v>
      </c>
    </row>
    <row r="117" spans="1:3">
      <c r="A117">
        <v>116</v>
      </c>
      <c r="B117" t="s">
        <v>582</v>
      </c>
      <c r="C117" s="43" t="s">
        <v>767</v>
      </c>
    </row>
    <row r="118" spans="1:3">
      <c r="A118">
        <v>117</v>
      </c>
      <c r="B118" t="s">
        <v>582</v>
      </c>
      <c r="C118" s="43" t="s">
        <v>767</v>
      </c>
    </row>
    <row r="119" spans="1:3">
      <c r="A119">
        <v>118</v>
      </c>
      <c r="B119" t="s">
        <v>582</v>
      </c>
      <c r="C119" s="43" t="s">
        <v>767</v>
      </c>
    </row>
    <row r="120" spans="1:3">
      <c r="A120">
        <v>119</v>
      </c>
      <c r="B120" t="s">
        <v>582</v>
      </c>
      <c r="C120" s="43" t="s">
        <v>767</v>
      </c>
    </row>
    <row r="121" spans="1:3">
      <c r="A121">
        <v>120</v>
      </c>
      <c r="B121" t="s">
        <v>582</v>
      </c>
      <c r="C121" s="43" t="s">
        <v>767</v>
      </c>
    </row>
    <row r="122" spans="1:3">
      <c r="A122">
        <v>121</v>
      </c>
      <c r="B122" t="s">
        <v>582</v>
      </c>
      <c r="C122" s="43" t="s">
        <v>767</v>
      </c>
    </row>
    <row r="123" spans="1:3">
      <c r="A123">
        <v>122</v>
      </c>
      <c r="B123" t="s">
        <v>582</v>
      </c>
      <c r="C123" s="43" t="s">
        <v>767</v>
      </c>
    </row>
    <row r="124" spans="1:3">
      <c r="A124">
        <v>123</v>
      </c>
      <c r="B124" t="s">
        <v>582</v>
      </c>
      <c r="C124" s="43" t="s">
        <v>767</v>
      </c>
    </row>
    <row r="125" spans="1:3">
      <c r="A125">
        <v>124</v>
      </c>
      <c r="B125" t="s">
        <v>582</v>
      </c>
      <c r="C125" s="43" t="s">
        <v>767</v>
      </c>
    </row>
    <row r="126" spans="1:3">
      <c r="A126">
        <v>125</v>
      </c>
      <c r="B126" t="s">
        <v>582</v>
      </c>
      <c r="C126" s="43" t="s">
        <v>767</v>
      </c>
    </row>
    <row r="127" spans="1:3">
      <c r="A127">
        <v>126</v>
      </c>
      <c r="B127" t="s">
        <v>582</v>
      </c>
      <c r="C127" s="43" t="s">
        <v>767</v>
      </c>
    </row>
    <row r="128" spans="1:3">
      <c r="A128">
        <v>127</v>
      </c>
      <c r="B128" t="s">
        <v>582</v>
      </c>
      <c r="C128" s="43" t="s">
        <v>767</v>
      </c>
    </row>
    <row r="129" spans="1:3">
      <c r="A129">
        <v>128</v>
      </c>
      <c r="B129" t="s">
        <v>582</v>
      </c>
      <c r="C129" s="43" t="s">
        <v>767</v>
      </c>
    </row>
    <row r="130" spans="1:3">
      <c r="A130">
        <v>129</v>
      </c>
      <c r="B130" t="s">
        <v>582</v>
      </c>
      <c r="C130" s="43" t="s">
        <v>767</v>
      </c>
    </row>
    <row r="131" spans="1:3">
      <c r="A131">
        <v>130</v>
      </c>
      <c r="B131" t="s">
        <v>582</v>
      </c>
      <c r="C131" s="43" t="s">
        <v>767</v>
      </c>
    </row>
    <row r="132" spans="1:3">
      <c r="A132">
        <v>131</v>
      </c>
      <c r="B132" t="s">
        <v>595</v>
      </c>
      <c r="C132" s="43" t="s">
        <v>772</v>
      </c>
    </row>
    <row r="133" spans="1:3">
      <c r="A133">
        <v>132</v>
      </c>
      <c r="B133" t="s">
        <v>595</v>
      </c>
      <c r="C133" s="43" t="s">
        <v>772</v>
      </c>
    </row>
    <row r="134" spans="1:3">
      <c r="A134">
        <v>133</v>
      </c>
      <c r="B134" t="s">
        <v>595</v>
      </c>
      <c r="C134" s="43" t="s">
        <v>772</v>
      </c>
    </row>
    <row r="135" spans="1:3">
      <c r="A135">
        <v>134</v>
      </c>
      <c r="B135" t="s">
        <v>595</v>
      </c>
      <c r="C135" s="43" t="s">
        <v>772</v>
      </c>
    </row>
    <row r="136" spans="1:3">
      <c r="A136">
        <v>135</v>
      </c>
      <c r="B136" t="s">
        <v>595</v>
      </c>
      <c r="C136" s="43" t="s">
        <v>772</v>
      </c>
    </row>
    <row r="137" spans="1:3">
      <c r="A137">
        <v>136</v>
      </c>
      <c r="B137" t="s">
        <v>595</v>
      </c>
      <c r="C137" s="43" t="s">
        <v>772</v>
      </c>
    </row>
    <row r="138" spans="1:3">
      <c r="A138">
        <v>137</v>
      </c>
      <c r="B138" t="s">
        <v>595</v>
      </c>
      <c r="C138" s="43" t="s">
        <v>772</v>
      </c>
    </row>
    <row r="139" spans="1:3">
      <c r="A139">
        <v>138</v>
      </c>
      <c r="B139" t="s">
        <v>595</v>
      </c>
      <c r="C139" s="43" t="s">
        <v>772</v>
      </c>
    </row>
    <row r="140" spans="1:3">
      <c r="A140">
        <v>139</v>
      </c>
      <c r="B140" t="s">
        <v>595</v>
      </c>
      <c r="C140" s="43" t="s">
        <v>772</v>
      </c>
    </row>
    <row r="141" spans="1:3">
      <c r="A141">
        <v>140</v>
      </c>
      <c r="B141" t="s">
        <v>595</v>
      </c>
      <c r="C141" s="43" t="s">
        <v>772</v>
      </c>
    </row>
    <row r="142" spans="1:3">
      <c r="A142">
        <v>141</v>
      </c>
      <c r="B142" t="s">
        <v>595</v>
      </c>
      <c r="C142" s="43" t="s">
        <v>772</v>
      </c>
    </row>
    <row r="143" spans="1:3">
      <c r="A143">
        <v>142</v>
      </c>
      <c r="B143" t="s">
        <v>595</v>
      </c>
      <c r="C143" s="43" t="s">
        <v>772</v>
      </c>
    </row>
    <row r="144" spans="1:3">
      <c r="A144">
        <v>143</v>
      </c>
      <c r="B144" t="s">
        <v>595</v>
      </c>
      <c r="C144" s="43" t="s">
        <v>772</v>
      </c>
    </row>
    <row r="145" spans="1:3">
      <c r="A145">
        <v>144</v>
      </c>
      <c r="B145" t="s">
        <v>595</v>
      </c>
      <c r="C145" s="43" t="s">
        <v>772</v>
      </c>
    </row>
    <row r="146" spans="1:3">
      <c r="A146">
        <v>145</v>
      </c>
      <c r="B146" t="s">
        <v>595</v>
      </c>
      <c r="C146" s="43" t="s">
        <v>772</v>
      </c>
    </row>
    <row r="147" spans="1:3">
      <c r="A147">
        <v>146</v>
      </c>
      <c r="B147" t="s">
        <v>595</v>
      </c>
      <c r="C147" s="43" t="s">
        <v>772</v>
      </c>
    </row>
    <row r="148" spans="1:3">
      <c r="A148">
        <v>147</v>
      </c>
      <c r="B148" t="s">
        <v>595</v>
      </c>
      <c r="C148" s="43" t="s">
        <v>772</v>
      </c>
    </row>
    <row r="149" spans="1:3">
      <c r="A149">
        <v>148</v>
      </c>
      <c r="B149" t="s">
        <v>595</v>
      </c>
      <c r="C149" s="43" t="s">
        <v>772</v>
      </c>
    </row>
    <row r="150" spans="1:3">
      <c r="A150">
        <v>149</v>
      </c>
      <c r="B150" t="s">
        <v>595</v>
      </c>
      <c r="C150" s="43" t="s">
        <v>772</v>
      </c>
    </row>
    <row r="151" spans="1:3">
      <c r="A151">
        <v>150</v>
      </c>
      <c r="B151" t="s">
        <v>595</v>
      </c>
      <c r="C151" s="43" t="s">
        <v>772</v>
      </c>
    </row>
    <row r="152" spans="1:3">
      <c r="A152">
        <v>151</v>
      </c>
      <c r="B152" t="s">
        <v>595</v>
      </c>
      <c r="C152" s="43" t="s">
        <v>772</v>
      </c>
    </row>
    <row r="153" spans="1:3">
      <c r="A153">
        <v>152</v>
      </c>
      <c r="B153" t="s">
        <v>595</v>
      </c>
      <c r="C153" s="43" t="s">
        <v>772</v>
      </c>
    </row>
    <row r="154" spans="1:3">
      <c r="A154">
        <v>153</v>
      </c>
      <c r="B154" t="s">
        <v>595</v>
      </c>
      <c r="C154" s="43" t="s">
        <v>772</v>
      </c>
    </row>
    <row r="155" spans="1:3">
      <c r="A155">
        <v>154</v>
      </c>
      <c r="B155" t="s">
        <v>595</v>
      </c>
      <c r="C155" s="43" t="s">
        <v>772</v>
      </c>
    </row>
    <row r="156" spans="1:3">
      <c r="A156">
        <v>155</v>
      </c>
      <c r="B156" t="s">
        <v>595</v>
      </c>
      <c r="C156" s="43" t="s">
        <v>772</v>
      </c>
    </row>
    <row r="157" spans="1:3">
      <c r="A157">
        <v>156</v>
      </c>
      <c r="B157" t="s">
        <v>595</v>
      </c>
      <c r="C157" s="43" t="s">
        <v>772</v>
      </c>
    </row>
    <row r="158" spans="1:3">
      <c r="A158">
        <v>157</v>
      </c>
      <c r="B158" t="s">
        <v>595</v>
      </c>
      <c r="C158" s="43" t="s">
        <v>772</v>
      </c>
    </row>
    <row r="159" spans="1:3">
      <c r="A159">
        <v>158</v>
      </c>
      <c r="B159" t="s">
        <v>595</v>
      </c>
      <c r="C159" s="43" t="s">
        <v>772</v>
      </c>
    </row>
    <row r="160" spans="1:3">
      <c r="A160">
        <v>159</v>
      </c>
      <c r="B160" t="s">
        <v>595</v>
      </c>
      <c r="C160" s="43" t="s">
        <v>772</v>
      </c>
    </row>
    <row r="161" spans="1:3">
      <c r="A161">
        <v>160</v>
      </c>
      <c r="B161" t="s">
        <v>595</v>
      </c>
      <c r="C161" s="43" t="s">
        <v>772</v>
      </c>
    </row>
    <row r="162" spans="1:3">
      <c r="A162">
        <v>161</v>
      </c>
      <c r="B162" t="s">
        <v>595</v>
      </c>
      <c r="C162" s="43" t="s">
        <v>772</v>
      </c>
    </row>
    <row r="163" spans="1:3">
      <c r="A163">
        <v>162</v>
      </c>
      <c r="B163" t="s">
        <v>595</v>
      </c>
      <c r="C163" s="43" t="s">
        <v>772</v>
      </c>
    </row>
    <row r="164" spans="1:3">
      <c r="A164">
        <v>163</v>
      </c>
      <c r="B164" t="s">
        <v>595</v>
      </c>
      <c r="C164" s="43" t="s">
        <v>772</v>
      </c>
    </row>
    <row r="165" spans="1:3">
      <c r="A165">
        <v>164</v>
      </c>
      <c r="B165" t="s">
        <v>595</v>
      </c>
      <c r="C165" s="43" t="s">
        <v>772</v>
      </c>
    </row>
    <row r="166" spans="1:3">
      <c r="A166">
        <v>165</v>
      </c>
      <c r="B166" t="s">
        <v>595</v>
      </c>
      <c r="C166" s="43" t="s">
        <v>772</v>
      </c>
    </row>
    <row r="167" spans="1:3">
      <c r="A167">
        <v>166</v>
      </c>
      <c r="B167" t="s">
        <v>595</v>
      </c>
      <c r="C167" s="43" t="s">
        <v>772</v>
      </c>
    </row>
    <row r="168" spans="1:3">
      <c r="A168">
        <v>167</v>
      </c>
      <c r="B168" t="s">
        <v>595</v>
      </c>
      <c r="C168" s="43" t="s">
        <v>772</v>
      </c>
    </row>
    <row r="169" spans="1:3">
      <c r="A169">
        <v>168</v>
      </c>
      <c r="B169" t="s">
        <v>595</v>
      </c>
      <c r="C169" s="43" t="s">
        <v>772</v>
      </c>
    </row>
    <row r="170" spans="1:3">
      <c r="A170">
        <v>169</v>
      </c>
      <c r="B170" t="s">
        <v>595</v>
      </c>
      <c r="C170" s="43" t="s">
        <v>772</v>
      </c>
    </row>
    <row r="171" spans="1:3">
      <c r="A171">
        <v>170</v>
      </c>
      <c r="B171" t="s">
        <v>595</v>
      </c>
      <c r="C171" s="43" t="s">
        <v>772</v>
      </c>
    </row>
    <row r="172" spans="1:3">
      <c r="A172">
        <v>171</v>
      </c>
      <c r="B172" t="s">
        <v>593</v>
      </c>
      <c r="C172" s="43" t="s">
        <v>773</v>
      </c>
    </row>
    <row r="173" spans="1:3">
      <c r="A173">
        <v>172</v>
      </c>
      <c r="B173" t="s">
        <v>593</v>
      </c>
      <c r="C173" s="43" t="s">
        <v>773</v>
      </c>
    </row>
    <row r="174" spans="1:3">
      <c r="A174">
        <v>173</v>
      </c>
      <c r="B174" t="s">
        <v>593</v>
      </c>
      <c r="C174" s="43" t="s">
        <v>773</v>
      </c>
    </row>
    <row r="175" spans="1:3">
      <c r="A175">
        <v>174</v>
      </c>
      <c r="B175" t="s">
        <v>593</v>
      </c>
      <c r="C175" s="43" t="s">
        <v>773</v>
      </c>
    </row>
    <row r="176" spans="1:3">
      <c r="A176">
        <v>175</v>
      </c>
      <c r="B176" t="s">
        <v>593</v>
      </c>
      <c r="C176" s="43" t="s">
        <v>773</v>
      </c>
    </row>
    <row r="177" spans="1:3">
      <c r="A177">
        <v>176</v>
      </c>
      <c r="B177" t="s">
        <v>593</v>
      </c>
      <c r="C177" s="43" t="s">
        <v>773</v>
      </c>
    </row>
    <row r="178" spans="1:3">
      <c r="A178">
        <v>177</v>
      </c>
      <c r="B178" t="s">
        <v>593</v>
      </c>
      <c r="C178" s="43" t="s">
        <v>773</v>
      </c>
    </row>
    <row r="179" spans="1:3">
      <c r="A179">
        <v>178</v>
      </c>
      <c r="B179" t="s">
        <v>593</v>
      </c>
      <c r="C179" s="43" t="s">
        <v>773</v>
      </c>
    </row>
    <row r="180" spans="1:3">
      <c r="A180">
        <v>179</v>
      </c>
      <c r="B180" t="s">
        <v>593</v>
      </c>
      <c r="C180" s="43" t="s">
        <v>773</v>
      </c>
    </row>
    <row r="181" spans="1:3">
      <c r="A181">
        <v>180</v>
      </c>
      <c r="B181" t="s">
        <v>593</v>
      </c>
      <c r="C181" s="43" t="s">
        <v>773</v>
      </c>
    </row>
    <row r="182" spans="1:3">
      <c r="A182">
        <v>181</v>
      </c>
      <c r="B182" t="s">
        <v>593</v>
      </c>
      <c r="C182" s="43" t="s">
        <v>773</v>
      </c>
    </row>
    <row r="183" spans="1:3">
      <c r="A183">
        <v>182</v>
      </c>
      <c r="B183" t="s">
        <v>593</v>
      </c>
      <c r="C183" s="43" t="s">
        <v>773</v>
      </c>
    </row>
    <row r="184" spans="1:3">
      <c r="A184">
        <v>183</v>
      </c>
      <c r="B184" t="s">
        <v>593</v>
      </c>
      <c r="C184" s="43" t="s">
        <v>773</v>
      </c>
    </row>
    <row r="185" spans="1:3">
      <c r="A185">
        <v>184</v>
      </c>
      <c r="B185" t="s">
        <v>593</v>
      </c>
      <c r="C185" s="43" t="s">
        <v>773</v>
      </c>
    </row>
    <row r="186" spans="1:3">
      <c r="A186">
        <v>185</v>
      </c>
      <c r="B186" t="s">
        <v>593</v>
      </c>
      <c r="C186" s="43" t="s">
        <v>773</v>
      </c>
    </row>
    <row r="187" spans="1:3">
      <c r="A187">
        <v>186</v>
      </c>
      <c r="B187" t="s">
        <v>593</v>
      </c>
      <c r="C187" s="43" t="s">
        <v>773</v>
      </c>
    </row>
    <row r="188" spans="1:3">
      <c r="A188">
        <v>187</v>
      </c>
      <c r="B188" t="s">
        <v>593</v>
      </c>
      <c r="C188" s="43" t="s">
        <v>773</v>
      </c>
    </row>
    <row r="189" spans="1:3">
      <c r="A189">
        <v>188</v>
      </c>
      <c r="B189" t="s">
        <v>593</v>
      </c>
      <c r="C189" s="43" t="s">
        <v>773</v>
      </c>
    </row>
    <row r="190" spans="1:3">
      <c r="A190">
        <v>189</v>
      </c>
      <c r="B190" t="s">
        <v>593</v>
      </c>
      <c r="C190" s="43" t="s">
        <v>773</v>
      </c>
    </row>
    <row r="191" spans="1:3">
      <c r="A191">
        <v>190</v>
      </c>
      <c r="B191" t="s">
        <v>593</v>
      </c>
      <c r="C191" s="43" t="s">
        <v>773</v>
      </c>
    </row>
    <row r="192" spans="1:3">
      <c r="A192">
        <v>191</v>
      </c>
      <c r="B192" t="s">
        <v>593</v>
      </c>
      <c r="C192" s="43" t="s">
        <v>773</v>
      </c>
    </row>
    <row r="193" spans="1:3">
      <c r="A193">
        <v>192</v>
      </c>
      <c r="B193" t="s">
        <v>593</v>
      </c>
      <c r="C193" s="43" t="s">
        <v>773</v>
      </c>
    </row>
    <row r="194" spans="1:3">
      <c r="A194">
        <v>193</v>
      </c>
      <c r="B194" t="s">
        <v>593</v>
      </c>
      <c r="C194" s="43" t="s">
        <v>773</v>
      </c>
    </row>
    <row r="195" spans="1:3">
      <c r="A195">
        <v>194</v>
      </c>
      <c r="B195" t="s">
        <v>593</v>
      </c>
      <c r="C195" s="43" t="s">
        <v>773</v>
      </c>
    </row>
    <row r="196" spans="1:3">
      <c r="A196">
        <v>195</v>
      </c>
      <c r="B196" t="s">
        <v>593</v>
      </c>
      <c r="C196" s="43" t="s">
        <v>773</v>
      </c>
    </row>
    <row r="197" spans="1:3">
      <c r="A197">
        <v>196</v>
      </c>
      <c r="B197" t="s">
        <v>593</v>
      </c>
      <c r="C197" s="43" t="s">
        <v>773</v>
      </c>
    </row>
    <row r="198" spans="1:3">
      <c r="A198">
        <v>197</v>
      </c>
      <c r="B198" t="s">
        <v>593</v>
      </c>
      <c r="C198" s="43" t="s">
        <v>773</v>
      </c>
    </row>
    <row r="199" spans="1:3">
      <c r="A199">
        <v>198</v>
      </c>
      <c r="B199" t="s">
        <v>593</v>
      </c>
      <c r="C199" s="43" t="s">
        <v>773</v>
      </c>
    </row>
    <row r="200" spans="1:3">
      <c r="A200">
        <v>199</v>
      </c>
      <c r="B200" t="s">
        <v>593</v>
      </c>
      <c r="C200" s="43" t="s">
        <v>773</v>
      </c>
    </row>
    <row r="201" spans="1:3">
      <c r="A201">
        <v>200</v>
      </c>
      <c r="B201" t="s">
        <v>593</v>
      </c>
      <c r="C201" s="43" t="s">
        <v>773</v>
      </c>
    </row>
    <row r="202" spans="1:3">
      <c r="A202">
        <v>201</v>
      </c>
      <c r="B202" t="s">
        <v>593</v>
      </c>
      <c r="C202" s="43" t="s">
        <v>773</v>
      </c>
    </row>
    <row r="203" spans="1:3">
      <c r="A203">
        <v>202</v>
      </c>
      <c r="B203" t="s">
        <v>593</v>
      </c>
      <c r="C203" s="43" t="s">
        <v>773</v>
      </c>
    </row>
    <row r="204" spans="1:3">
      <c r="A204">
        <v>203</v>
      </c>
      <c r="B204" t="s">
        <v>593</v>
      </c>
      <c r="C204" s="43" t="s">
        <v>773</v>
      </c>
    </row>
    <row r="205" spans="1:3">
      <c r="A205">
        <v>204</v>
      </c>
      <c r="B205" t="s">
        <v>593</v>
      </c>
      <c r="C205" s="43" t="s">
        <v>773</v>
      </c>
    </row>
    <row r="206" spans="1:3">
      <c r="A206">
        <v>205</v>
      </c>
      <c r="B206" t="s">
        <v>593</v>
      </c>
      <c r="C206" s="43" t="s">
        <v>773</v>
      </c>
    </row>
    <row r="207" spans="1:3">
      <c r="A207">
        <v>206</v>
      </c>
      <c r="B207" t="s">
        <v>593</v>
      </c>
      <c r="C207" s="43" t="s">
        <v>773</v>
      </c>
    </row>
    <row r="208" spans="1:3">
      <c r="A208">
        <v>207</v>
      </c>
      <c r="B208" t="s">
        <v>593</v>
      </c>
      <c r="C208" s="43" t="s">
        <v>773</v>
      </c>
    </row>
    <row r="209" spans="1:4">
      <c r="A209">
        <v>208</v>
      </c>
      <c r="B209" t="s">
        <v>593</v>
      </c>
      <c r="C209" s="43" t="s">
        <v>773</v>
      </c>
    </row>
    <row r="210" spans="1:4">
      <c r="A210">
        <v>209</v>
      </c>
      <c r="B210" t="s">
        <v>593</v>
      </c>
      <c r="C210" s="43" t="s">
        <v>773</v>
      </c>
    </row>
    <row r="211" spans="1:4">
      <c r="A211">
        <v>210</v>
      </c>
      <c r="B211" t="s">
        <v>593</v>
      </c>
      <c r="C211" s="43" t="s">
        <v>773</v>
      </c>
    </row>
    <row r="212" spans="1:4">
      <c r="A212">
        <v>211</v>
      </c>
      <c r="B212" t="s">
        <v>592</v>
      </c>
      <c r="C212" s="43" t="s">
        <v>769</v>
      </c>
      <c r="D212">
        <v>1</v>
      </c>
    </row>
    <row r="213" spans="1:4">
      <c r="A213">
        <v>212</v>
      </c>
      <c r="B213" t="s">
        <v>592</v>
      </c>
      <c r="C213" s="43" t="s">
        <v>769</v>
      </c>
      <c r="D213">
        <v>1</v>
      </c>
    </row>
    <row r="214" spans="1:4">
      <c r="A214">
        <v>213</v>
      </c>
      <c r="B214" t="s">
        <v>592</v>
      </c>
      <c r="C214" s="43" t="s">
        <v>769</v>
      </c>
      <c r="D214">
        <v>1</v>
      </c>
    </row>
    <row r="215" spans="1:4">
      <c r="A215">
        <v>214</v>
      </c>
      <c r="B215" t="s">
        <v>592</v>
      </c>
      <c r="C215" s="43" t="s">
        <v>769</v>
      </c>
      <c r="D215">
        <v>1</v>
      </c>
    </row>
    <row r="216" spans="1:4">
      <c r="A216">
        <v>215</v>
      </c>
      <c r="B216" t="s">
        <v>592</v>
      </c>
      <c r="C216" s="43" t="s">
        <v>769</v>
      </c>
      <c r="D216">
        <v>1</v>
      </c>
    </row>
    <row r="217" spans="1:4">
      <c r="A217">
        <v>216</v>
      </c>
      <c r="B217" t="s">
        <v>592</v>
      </c>
      <c r="C217" s="43" t="s">
        <v>769</v>
      </c>
      <c r="D217">
        <v>1</v>
      </c>
    </row>
    <row r="218" spans="1:4">
      <c r="A218">
        <v>217</v>
      </c>
      <c r="B218" t="s">
        <v>592</v>
      </c>
      <c r="C218" s="43" t="s">
        <v>769</v>
      </c>
      <c r="D218">
        <v>1</v>
      </c>
    </row>
    <row r="219" spans="1:4">
      <c r="A219">
        <v>218</v>
      </c>
      <c r="B219" t="s">
        <v>592</v>
      </c>
      <c r="C219" s="43" t="s">
        <v>769</v>
      </c>
      <c r="D219">
        <v>1</v>
      </c>
    </row>
    <row r="220" spans="1:4">
      <c r="A220">
        <v>219</v>
      </c>
      <c r="B220" t="s">
        <v>592</v>
      </c>
      <c r="C220" s="43" t="s">
        <v>769</v>
      </c>
      <c r="D220">
        <v>1</v>
      </c>
    </row>
    <row r="221" spans="1:4">
      <c r="A221">
        <v>220</v>
      </c>
      <c r="B221" t="s">
        <v>592</v>
      </c>
      <c r="C221" s="43" t="s">
        <v>769</v>
      </c>
      <c r="D221">
        <v>1</v>
      </c>
    </row>
    <row r="222" spans="1:4">
      <c r="A222">
        <v>221</v>
      </c>
      <c r="B222" t="s">
        <v>592</v>
      </c>
      <c r="C222" s="43" t="s">
        <v>769</v>
      </c>
      <c r="D222">
        <v>1</v>
      </c>
    </row>
    <row r="223" spans="1:4">
      <c r="A223">
        <v>222</v>
      </c>
      <c r="B223" t="s">
        <v>592</v>
      </c>
      <c r="C223" s="43" t="s">
        <v>769</v>
      </c>
      <c r="D223">
        <v>1</v>
      </c>
    </row>
    <row r="224" spans="1:4">
      <c r="A224">
        <v>223</v>
      </c>
      <c r="B224" t="s">
        <v>592</v>
      </c>
      <c r="C224" s="43" t="s">
        <v>769</v>
      </c>
      <c r="D224">
        <v>1</v>
      </c>
    </row>
    <row r="225" spans="1:4">
      <c r="A225">
        <v>224</v>
      </c>
      <c r="B225" t="s">
        <v>592</v>
      </c>
      <c r="C225" s="43" t="s">
        <v>769</v>
      </c>
      <c r="D225">
        <v>1</v>
      </c>
    </row>
    <row r="226" spans="1:4">
      <c r="A226">
        <v>225</v>
      </c>
      <c r="B226" t="s">
        <v>592</v>
      </c>
      <c r="C226" s="43" t="s">
        <v>769</v>
      </c>
      <c r="D226">
        <v>1</v>
      </c>
    </row>
    <row r="227" spans="1:4">
      <c r="A227">
        <v>226</v>
      </c>
      <c r="B227" t="s">
        <v>592</v>
      </c>
      <c r="C227" s="43" t="s">
        <v>769</v>
      </c>
      <c r="D227">
        <v>1</v>
      </c>
    </row>
    <row r="228" spans="1:4">
      <c r="A228">
        <v>227</v>
      </c>
      <c r="B228" t="s">
        <v>592</v>
      </c>
      <c r="C228" s="43" t="s">
        <v>769</v>
      </c>
      <c r="D228">
        <v>1</v>
      </c>
    </row>
    <row r="229" spans="1:4">
      <c r="A229">
        <v>228</v>
      </c>
      <c r="B229" t="s">
        <v>592</v>
      </c>
      <c r="C229" s="43" t="s">
        <v>769</v>
      </c>
      <c r="D229">
        <v>1</v>
      </c>
    </row>
    <row r="230" spans="1:4">
      <c r="A230">
        <v>229</v>
      </c>
      <c r="B230" t="s">
        <v>592</v>
      </c>
      <c r="C230" s="43" t="s">
        <v>769</v>
      </c>
      <c r="D230">
        <v>1</v>
      </c>
    </row>
    <row r="231" spans="1:4">
      <c r="A231">
        <v>230</v>
      </c>
      <c r="B231" t="s">
        <v>592</v>
      </c>
      <c r="C231" s="43" t="s">
        <v>769</v>
      </c>
      <c r="D231">
        <v>1</v>
      </c>
    </row>
    <row r="232" spans="1:4">
      <c r="A232">
        <v>231</v>
      </c>
      <c r="B232" t="s">
        <v>592</v>
      </c>
      <c r="C232" s="43" t="s">
        <v>769</v>
      </c>
      <c r="D232">
        <v>1</v>
      </c>
    </row>
    <row r="233" spans="1:4">
      <c r="A233">
        <v>232</v>
      </c>
      <c r="B233" t="s">
        <v>592</v>
      </c>
      <c r="C233" s="43" t="s">
        <v>769</v>
      </c>
      <c r="D233">
        <v>1</v>
      </c>
    </row>
    <row r="234" spans="1:4">
      <c r="A234">
        <v>233</v>
      </c>
      <c r="B234" t="s">
        <v>592</v>
      </c>
      <c r="C234" s="43" t="s">
        <v>769</v>
      </c>
      <c r="D234">
        <v>1</v>
      </c>
    </row>
    <row r="235" spans="1:4">
      <c r="A235">
        <v>234</v>
      </c>
      <c r="B235" t="s">
        <v>592</v>
      </c>
      <c r="C235" s="43" t="s">
        <v>769</v>
      </c>
      <c r="D235">
        <v>1</v>
      </c>
    </row>
    <row r="236" spans="1:4">
      <c r="A236">
        <v>235</v>
      </c>
      <c r="B236" t="s">
        <v>592</v>
      </c>
      <c r="C236" s="43" t="s">
        <v>769</v>
      </c>
      <c r="D236">
        <v>1</v>
      </c>
    </row>
    <row r="237" spans="1:4">
      <c r="A237">
        <v>236</v>
      </c>
      <c r="B237" t="s">
        <v>592</v>
      </c>
      <c r="C237" s="43" t="s">
        <v>769</v>
      </c>
      <c r="D237">
        <v>1</v>
      </c>
    </row>
    <row r="238" spans="1:4">
      <c r="A238">
        <v>237</v>
      </c>
      <c r="B238" t="s">
        <v>592</v>
      </c>
      <c r="C238" s="43" t="s">
        <v>769</v>
      </c>
      <c r="D238">
        <v>1</v>
      </c>
    </row>
    <row r="239" spans="1:4">
      <c r="A239">
        <v>238</v>
      </c>
      <c r="B239" t="s">
        <v>592</v>
      </c>
      <c r="C239" s="43" t="s">
        <v>769</v>
      </c>
      <c r="D239">
        <v>1</v>
      </c>
    </row>
    <row r="240" spans="1:4">
      <c r="A240">
        <v>239</v>
      </c>
      <c r="B240" t="s">
        <v>592</v>
      </c>
      <c r="C240" s="43" t="s">
        <v>769</v>
      </c>
      <c r="D240">
        <v>1</v>
      </c>
    </row>
    <row r="241" spans="1:4">
      <c r="A241">
        <v>240</v>
      </c>
      <c r="B241" t="s">
        <v>592</v>
      </c>
      <c r="C241" s="43" t="s">
        <v>769</v>
      </c>
      <c r="D241">
        <v>1</v>
      </c>
    </row>
    <row r="242" spans="1:4">
      <c r="A242">
        <v>241</v>
      </c>
      <c r="B242" t="s">
        <v>592</v>
      </c>
      <c r="C242" s="43" t="s">
        <v>769</v>
      </c>
      <c r="D242">
        <v>1</v>
      </c>
    </row>
    <row r="243" spans="1:4">
      <c r="A243">
        <v>242</v>
      </c>
      <c r="B243" t="s">
        <v>592</v>
      </c>
      <c r="C243" s="43" t="s">
        <v>769</v>
      </c>
      <c r="D243">
        <v>1</v>
      </c>
    </row>
    <row r="244" spans="1:4">
      <c r="A244">
        <v>243</v>
      </c>
      <c r="B244" t="s">
        <v>592</v>
      </c>
      <c r="C244" s="43" t="s">
        <v>769</v>
      </c>
      <c r="D244">
        <v>1</v>
      </c>
    </row>
    <row r="245" spans="1:4">
      <c r="A245">
        <v>244</v>
      </c>
      <c r="B245" t="s">
        <v>592</v>
      </c>
      <c r="C245" s="43" t="s">
        <v>769</v>
      </c>
      <c r="D245">
        <v>1</v>
      </c>
    </row>
    <row r="246" spans="1:4">
      <c r="A246">
        <v>245</v>
      </c>
      <c r="B246" t="s">
        <v>592</v>
      </c>
      <c r="C246" s="43" t="s">
        <v>769</v>
      </c>
      <c r="D246">
        <v>1</v>
      </c>
    </row>
    <row r="247" spans="1:4">
      <c r="A247">
        <v>246</v>
      </c>
      <c r="B247" t="s">
        <v>592</v>
      </c>
      <c r="C247" s="43" t="s">
        <v>769</v>
      </c>
      <c r="D247">
        <v>1</v>
      </c>
    </row>
    <row r="248" spans="1:4">
      <c r="A248">
        <v>247</v>
      </c>
      <c r="B248" t="s">
        <v>592</v>
      </c>
      <c r="C248" s="43" t="s">
        <v>769</v>
      </c>
      <c r="D248">
        <v>1</v>
      </c>
    </row>
    <row r="249" spans="1:4">
      <c r="A249">
        <v>248</v>
      </c>
      <c r="B249" t="s">
        <v>592</v>
      </c>
      <c r="C249" s="43" t="s">
        <v>769</v>
      </c>
      <c r="D249">
        <v>1</v>
      </c>
    </row>
    <row r="250" spans="1:4">
      <c r="A250">
        <v>249</v>
      </c>
      <c r="B250" t="s">
        <v>592</v>
      </c>
      <c r="C250" s="43" t="s">
        <v>769</v>
      </c>
      <c r="D250">
        <v>1</v>
      </c>
    </row>
    <row r="251" spans="1:4">
      <c r="A251">
        <v>250</v>
      </c>
      <c r="B251" t="s">
        <v>592</v>
      </c>
      <c r="C251" s="43" t="s">
        <v>769</v>
      </c>
      <c r="D251">
        <v>1</v>
      </c>
    </row>
    <row r="252" spans="1:4">
      <c r="A252">
        <v>251</v>
      </c>
      <c r="B252" t="s">
        <v>591</v>
      </c>
      <c r="C252" s="43" t="s">
        <v>777</v>
      </c>
    </row>
    <row r="253" spans="1:4">
      <c r="A253">
        <v>252</v>
      </c>
      <c r="B253" t="s">
        <v>591</v>
      </c>
      <c r="C253" s="43" t="s">
        <v>777</v>
      </c>
    </row>
    <row r="254" spans="1:4">
      <c r="A254">
        <v>253</v>
      </c>
      <c r="B254" t="s">
        <v>591</v>
      </c>
      <c r="C254" s="43" t="s">
        <v>777</v>
      </c>
    </row>
    <row r="255" spans="1:4">
      <c r="A255">
        <v>254</v>
      </c>
      <c r="B255" t="s">
        <v>591</v>
      </c>
      <c r="C255" s="43" t="s">
        <v>777</v>
      </c>
    </row>
    <row r="256" spans="1:4">
      <c r="A256">
        <v>255</v>
      </c>
      <c r="B256" t="s">
        <v>591</v>
      </c>
      <c r="C256" s="43" t="s">
        <v>777</v>
      </c>
    </row>
    <row r="257" spans="1:3">
      <c r="A257">
        <v>256</v>
      </c>
      <c r="B257" t="s">
        <v>591</v>
      </c>
      <c r="C257" s="43" t="s">
        <v>777</v>
      </c>
    </row>
    <row r="258" spans="1:3">
      <c r="A258">
        <v>257</v>
      </c>
      <c r="B258" t="s">
        <v>591</v>
      </c>
      <c r="C258" s="43" t="s">
        <v>777</v>
      </c>
    </row>
    <row r="259" spans="1:3">
      <c r="A259">
        <v>258</v>
      </c>
      <c r="B259" t="s">
        <v>591</v>
      </c>
      <c r="C259" s="43" t="s">
        <v>777</v>
      </c>
    </row>
    <row r="260" spans="1:3">
      <c r="A260">
        <v>259</v>
      </c>
      <c r="B260" t="s">
        <v>591</v>
      </c>
      <c r="C260" s="43" t="s">
        <v>777</v>
      </c>
    </row>
    <row r="261" spans="1:3">
      <c r="A261">
        <v>260</v>
      </c>
      <c r="B261" t="s">
        <v>591</v>
      </c>
      <c r="C261" s="43" t="s">
        <v>777</v>
      </c>
    </row>
    <row r="262" spans="1:3">
      <c r="A262">
        <v>261</v>
      </c>
      <c r="B262" t="s">
        <v>591</v>
      </c>
      <c r="C262" s="43" t="s">
        <v>777</v>
      </c>
    </row>
    <row r="263" spans="1:3">
      <c r="A263">
        <v>262</v>
      </c>
      <c r="B263" t="s">
        <v>591</v>
      </c>
      <c r="C263" s="43" t="s">
        <v>777</v>
      </c>
    </row>
    <row r="264" spans="1:3">
      <c r="A264">
        <v>263</v>
      </c>
      <c r="B264" t="s">
        <v>591</v>
      </c>
      <c r="C264" s="43" t="s">
        <v>777</v>
      </c>
    </row>
    <row r="265" spans="1:3">
      <c r="A265">
        <v>264</v>
      </c>
      <c r="B265" t="s">
        <v>591</v>
      </c>
      <c r="C265" s="43" t="s">
        <v>777</v>
      </c>
    </row>
    <row r="266" spans="1:3">
      <c r="A266">
        <v>265</v>
      </c>
      <c r="B266" t="s">
        <v>591</v>
      </c>
      <c r="C266" s="43" t="s">
        <v>777</v>
      </c>
    </row>
    <row r="267" spans="1:3">
      <c r="A267">
        <v>266</v>
      </c>
      <c r="B267" t="s">
        <v>591</v>
      </c>
      <c r="C267" s="43" t="s">
        <v>777</v>
      </c>
    </row>
    <row r="268" spans="1:3">
      <c r="A268">
        <v>267</v>
      </c>
      <c r="B268" t="s">
        <v>591</v>
      </c>
      <c r="C268" s="43" t="s">
        <v>777</v>
      </c>
    </row>
    <row r="269" spans="1:3">
      <c r="A269">
        <v>268</v>
      </c>
      <c r="B269" t="s">
        <v>591</v>
      </c>
      <c r="C269" s="43" t="s">
        <v>777</v>
      </c>
    </row>
    <row r="270" spans="1:3">
      <c r="A270">
        <v>269</v>
      </c>
      <c r="B270" t="s">
        <v>591</v>
      </c>
      <c r="C270" s="43" t="s">
        <v>777</v>
      </c>
    </row>
    <row r="271" spans="1:3">
      <c r="A271">
        <v>270</v>
      </c>
      <c r="B271" t="s">
        <v>591</v>
      </c>
      <c r="C271" s="43" t="s">
        <v>777</v>
      </c>
    </row>
    <row r="272" spans="1:3">
      <c r="A272">
        <v>271</v>
      </c>
      <c r="B272" t="s">
        <v>591</v>
      </c>
      <c r="C272" s="43" t="s">
        <v>777</v>
      </c>
    </row>
    <row r="273" spans="1:3">
      <c r="A273">
        <v>272</v>
      </c>
      <c r="B273" t="s">
        <v>591</v>
      </c>
      <c r="C273" s="43" t="s">
        <v>777</v>
      </c>
    </row>
    <row r="274" spans="1:3">
      <c r="A274">
        <v>273</v>
      </c>
      <c r="B274" t="s">
        <v>591</v>
      </c>
      <c r="C274" s="43" t="s">
        <v>777</v>
      </c>
    </row>
    <row r="275" spans="1:3">
      <c r="A275">
        <v>274</v>
      </c>
      <c r="B275" t="s">
        <v>591</v>
      </c>
      <c r="C275" s="43" t="s">
        <v>777</v>
      </c>
    </row>
    <row r="276" spans="1:3">
      <c r="A276">
        <v>275</v>
      </c>
      <c r="B276" t="s">
        <v>591</v>
      </c>
      <c r="C276" s="43" t="s">
        <v>777</v>
      </c>
    </row>
    <row r="277" spans="1:3">
      <c r="A277">
        <v>276</v>
      </c>
      <c r="B277" t="s">
        <v>591</v>
      </c>
      <c r="C277" s="43" t="s">
        <v>777</v>
      </c>
    </row>
    <row r="278" spans="1:3">
      <c r="A278">
        <v>277</v>
      </c>
      <c r="B278" t="s">
        <v>591</v>
      </c>
      <c r="C278" s="43" t="s">
        <v>777</v>
      </c>
    </row>
    <row r="279" spans="1:3">
      <c r="A279">
        <v>278</v>
      </c>
      <c r="B279" t="s">
        <v>591</v>
      </c>
      <c r="C279" s="43" t="s">
        <v>777</v>
      </c>
    </row>
    <row r="280" spans="1:3">
      <c r="A280">
        <v>279</v>
      </c>
      <c r="B280" t="s">
        <v>591</v>
      </c>
      <c r="C280" s="43" t="s">
        <v>777</v>
      </c>
    </row>
    <row r="281" spans="1:3">
      <c r="A281">
        <v>280</v>
      </c>
      <c r="B281" t="s">
        <v>591</v>
      </c>
      <c r="C281" s="43" t="s">
        <v>777</v>
      </c>
    </row>
    <row r="282" spans="1:3">
      <c r="A282">
        <v>281</v>
      </c>
      <c r="B282" t="s">
        <v>591</v>
      </c>
      <c r="C282" s="43" t="s">
        <v>777</v>
      </c>
    </row>
    <row r="283" spans="1:3">
      <c r="A283">
        <v>282</v>
      </c>
      <c r="B283" t="s">
        <v>591</v>
      </c>
      <c r="C283" s="43" t="s">
        <v>777</v>
      </c>
    </row>
    <row r="284" spans="1:3">
      <c r="A284">
        <v>283</v>
      </c>
      <c r="B284" t="s">
        <v>591</v>
      </c>
      <c r="C284" s="43" t="s">
        <v>777</v>
      </c>
    </row>
    <row r="285" spans="1:3">
      <c r="A285">
        <v>284</v>
      </c>
      <c r="B285" t="s">
        <v>591</v>
      </c>
      <c r="C285" s="43" t="s">
        <v>777</v>
      </c>
    </row>
    <row r="286" spans="1:3">
      <c r="A286">
        <v>285</v>
      </c>
      <c r="B286" t="s">
        <v>591</v>
      </c>
      <c r="C286" s="43" t="s">
        <v>777</v>
      </c>
    </row>
    <row r="287" spans="1:3">
      <c r="A287">
        <v>286</v>
      </c>
      <c r="B287" t="s">
        <v>591</v>
      </c>
      <c r="C287" s="43" t="s">
        <v>777</v>
      </c>
    </row>
    <row r="288" spans="1:3">
      <c r="A288">
        <v>287</v>
      </c>
      <c r="B288" t="s">
        <v>591</v>
      </c>
      <c r="C288" s="43" t="s">
        <v>777</v>
      </c>
    </row>
    <row r="289" spans="1:3">
      <c r="A289">
        <v>288</v>
      </c>
      <c r="B289" t="s">
        <v>591</v>
      </c>
      <c r="C289" s="43" t="s">
        <v>777</v>
      </c>
    </row>
    <row r="290" spans="1:3">
      <c r="A290">
        <v>289</v>
      </c>
      <c r="B290" t="s">
        <v>591</v>
      </c>
      <c r="C290" s="43" t="s">
        <v>777</v>
      </c>
    </row>
    <row r="291" spans="1:3">
      <c r="A291">
        <v>290</v>
      </c>
      <c r="B291" t="s">
        <v>591</v>
      </c>
      <c r="C291" s="43" t="s">
        <v>777</v>
      </c>
    </row>
    <row r="292" spans="1:3">
      <c r="A292">
        <v>291</v>
      </c>
      <c r="B292" t="s">
        <v>590</v>
      </c>
      <c r="C292" s="43" t="s">
        <v>774</v>
      </c>
    </row>
    <row r="293" spans="1:3">
      <c r="A293">
        <v>292</v>
      </c>
      <c r="B293" t="s">
        <v>590</v>
      </c>
      <c r="C293" s="43" t="s">
        <v>774</v>
      </c>
    </row>
    <row r="294" spans="1:3">
      <c r="A294">
        <v>293</v>
      </c>
      <c r="B294" t="s">
        <v>590</v>
      </c>
      <c r="C294" s="43" t="s">
        <v>774</v>
      </c>
    </row>
    <row r="295" spans="1:3">
      <c r="A295">
        <v>294</v>
      </c>
      <c r="B295" t="s">
        <v>590</v>
      </c>
      <c r="C295" s="43" t="s">
        <v>774</v>
      </c>
    </row>
    <row r="296" spans="1:3">
      <c r="A296">
        <v>295</v>
      </c>
      <c r="B296" t="s">
        <v>590</v>
      </c>
      <c r="C296" s="43" t="s">
        <v>774</v>
      </c>
    </row>
    <row r="297" spans="1:3">
      <c r="A297">
        <v>296</v>
      </c>
      <c r="B297" t="s">
        <v>590</v>
      </c>
      <c r="C297" s="43" t="s">
        <v>774</v>
      </c>
    </row>
    <row r="298" spans="1:3">
      <c r="A298">
        <v>297</v>
      </c>
      <c r="B298" t="s">
        <v>590</v>
      </c>
      <c r="C298" s="43" t="s">
        <v>774</v>
      </c>
    </row>
    <row r="299" spans="1:3">
      <c r="A299">
        <v>298</v>
      </c>
      <c r="B299" t="s">
        <v>590</v>
      </c>
      <c r="C299" s="43" t="s">
        <v>774</v>
      </c>
    </row>
    <row r="300" spans="1:3">
      <c r="A300">
        <v>299</v>
      </c>
      <c r="B300" t="s">
        <v>590</v>
      </c>
      <c r="C300" s="43" t="s">
        <v>774</v>
      </c>
    </row>
    <row r="301" spans="1:3">
      <c r="A301">
        <v>300</v>
      </c>
      <c r="B301" t="s">
        <v>590</v>
      </c>
      <c r="C301" s="43" t="s">
        <v>774</v>
      </c>
    </row>
    <row r="302" spans="1:3">
      <c r="A302">
        <v>301</v>
      </c>
      <c r="B302" t="s">
        <v>590</v>
      </c>
      <c r="C302" s="43" t="s">
        <v>775</v>
      </c>
    </row>
    <row r="303" spans="1:3">
      <c r="A303">
        <v>302</v>
      </c>
      <c r="B303" t="s">
        <v>590</v>
      </c>
      <c r="C303" s="43" t="s">
        <v>775</v>
      </c>
    </row>
    <row r="304" spans="1:3">
      <c r="A304">
        <v>303</v>
      </c>
      <c r="B304" t="s">
        <v>590</v>
      </c>
      <c r="C304" s="43" t="s">
        <v>775</v>
      </c>
    </row>
    <row r="305" spans="1:3">
      <c r="A305">
        <v>304</v>
      </c>
      <c r="B305" t="s">
        <v>590</v>
      </c>
      <c r="C305" s="43" t="s">
        <v>775</v>
      </c>
    </row>
    <row r="306" spans="1:3">
      <c r="A306">
        <v>305</v>
      </c>
      <c r="B306" t="s">
        <v>590</v>
      </c>
      <c r="C306" s="43" t="s">
        <v>775</v>
      </c>
    </row>
    <row r="307" spans="1:3">
      <c r="A307">
        <v>306</v>
      </c>
      <c r="B307" t="s">
        <v>590</v>
      </c>
      <c r="C307" s="43" t="s">
        <v>775</v>
      </c>
    </row>
    <row r="308" spans="1:3">
      <c r="A308">
        <v>307</v>
      </c>
      <c r="B308" t="s">
        <v>590</v>
      </c>
      <c r="C308" s="43" t="s">
        <v>775</v>
      </c>
    </row>
    <row r="309" spans="1:3">
      <c r="A309">
        <v>308</v>
      </c>
      <c r="B309" t="s">
        <v>590</v>
      </c>
      <c r="C309" s="43" t="s">
        <v>775</v>
      </c>
    </row>
    <row r="310" spans="1:3">
      <c r="A310">
        <v>309</v>
      </c>
      <c r="B310" t="s">
        <v>590</v>
      </c>
      <c r="C310" s="43" t="s">
        <v>775</v>
      </c>
    </row>
    <row r="311" spans="1:3">
      <c r="A311">
        <v>310</v>
      </c>
      <c r="B311" t="s">
        <v>590</v>
      </c>
      <c r="C311" s="43" t="s">
        <v>775</v>
      </c>
    </row>
    <row r="312" spans="1:3">
      <c r="A312">
        <v>311</v>
      </c>
      <c r="B312" t="s">
        <v>590</v>
      </c>
      <c r="C312" s="43" t="s">
        <v>776</v>
      </c>
    </row>
    <row r="313" spans="1:3">
      <c r="A313">
        <v>312</v>
      </c>
      <c r="B313" t="s">
        <v>590</v>
      </c>
      <c r="C313" s="43" t="s">
        <v>776</v>
      </c>
    </row>
    <row r="314" spans="1:3">
      <c r="A314">
        <v>313</v>
      </c>
      <c r="B314" t="s">
        <v>590</v>
      </c>
      <c r="C314" s="43" t="s">
        <v>776</v>
      </c>
    </row>
    <row r="315" spans="1:3">
      <c r="A315">
        <v>314</v>
      </c>
      <c r="B315" t="s">
        <v>590</v>
      </c>
      <c r="C315" s="43" t="s">
        <v>776</v>
      </c>
    </row>
    <row r="316" spans="1:3">
      <c r="A316">
        <v>315</v>
      </c>
      <c r="B316" t="s">
        <v>590</v>
      </c>
      <c r="C316" s="43" t="s">
        <v>776</v>
      </c>
    </row>
    <row r="317" spans="1:3">
      <c r="A317">
        <v>316</v>
      </c>
      <c r="B317" t="s">
        <v>590</v>
      </c>
      <c r="C317" s="43" t="s">
        <v>776</v>
      </c>
    </row>
    <row r="318" spans="1:3">
      <c r="A318">
        <v>317</v>
      </c>
      <c r="B318" t="s">
        <v>590</v>
      </c>
      <c r="C318" s="43" t="s">
        <v>776</v>
      </c>
    </row>
    <row r="319" spans="1:3">
      <c r="A319">
        <v>318</v>
      </c>
      <c r="B319" t="s">
        <v>590</v>
      </c>
      <c r="C319" s="43" t="s">
        <v>776</v>
      </c>
    </row>
    <row r="320" spans="1:3">
      <c r="A320">
        <v>319</v>
      </c>
      <c r="B320" t="s">
        <v>590</v>
      </c>
      <c r="C320" s="43" t="s">
        <v>776</v>
      </c>
    </row>
    <row r="321" spans="1:3">
      <c r="A321">
        <v>320</v>
      </c>
      <c r="B321" t="s">
        <v>590</v>
      </c>
      <c r="C321" s="43" t="s">
        <v>776</v>
      </c>
    </row>
    <row r="322" spans="1:3">
      <c r="A322">
        <v>321</v>
      </c>
      <c r="B322" t="s">
        <v>590</v>
      </c>
      <c r="C322" s="43" t="s">
        <v>776</v>
      </c>
    </row>
    <row r="323" spans="1:3">
      <c r="A323">
        <v>322</v>
      </c>
      <c r="B323" t="s">
        <v>590</v>
      </c>
      <c r="C323" s="43" t="s">
        <v>776</v>
      </c>
    </row>
    <row r="324" spans="1:3">
      <c r="A324">
        <v>323</v>
      </c>
      <c r="B324" t="s">
        <v>590</v>
      </c>
      <c r="C324" s="43" t="s">
        <v>776</v>
      </c>
    </row>
    <row r="325" spans="1:3">
      <c r="A325">
        <v>324</v>
      </c>
      <c r="B325" t="s">
        <v>590</v>
      </c>
      <c r="C325" s="43" t="s">
        <v>776</v>
      </c>
    </row>
    <row r="326" spans="1:3">
      <c r="A326">
        <v>325</v>
      </c>
      <c r="B326" t="s">
        <v>590</v>
      </c>
      <c r="C326" s="43" t="s">
        <v>776</v>
      </c>
    </row>
    <row r="327" spans="1:3">
      <c r="A327">
        <v>326</v>
      </c>
      <c r="B327" t="s">
        <v>590</v>
      </c>
      <c r="C327" s="43" t="s">
        <v>776</v>
      </c>
    </row>
    <row r="328" spans="1:3">
      <c r="A328">
        <v>327</v>
      </c>
      <c r="B328" t="s">
        <v>590</v>
      </c>
      <c r="C328" s="43" t="s">
        <v>776</v>
      </c>
    </row>
    <row r="329" spans="1:3">
      <c r="A329">
        <v>328</v>
      </c>
      <c r="B329" t="s">
        <v>590</v>
      </c>
      <c r="C329" s="43" t="s">
        <v>776</v>
      </c>
    </row>
    <row r="330" spans="1:3">
      <c r="A330">
        <v>329</v>
      </c>
      <c r="B330" t="s">
        <v>590</v>
      </c>
      <c r="C330" s="43" t="s">
        <v>776</v>
      </c>
    </row>
    <row r="331" spans="1:3">
      <c r="A331">
        <v>330</v>
      </c>
      <c r="B331" t="s">
        <v>590</v>
      </c>
      <c r="C331" s="43" t="s">
        <v>776</v>
      </c>
    </row>
    <row r="332" spans="1:3">
      <c r="A332">
        <v>331</v>
      </c>
      <c r="B332" t="s">
        <v>590</v>
      </c>
      <c r="C332" s="43" t="s">
        <v>776</v>
      </c>
    </row>
    <row r="333" spans="1:3">
      <c r="A333">
        <v>332</v>
      </c>
      <c r="B333" t="s">
        <v>590</v>
      </c>
      <c r="C333" s="43" t="s">
        <v>776</v>
      </c>
    </row>
    <row r="334" spans="1:3">
      <c r="A334">
        <v>333</v>
      </c>
      <c r="B334" t="s">
        <v>590</v>
      </c>
      <c r="C334" s="43" t="s">
        <v>776</v>
      </c>
    </row>
    <row r="335" spans="1:3">
      <c r="A335">
        <v>334</v>
      </c>
      <c r="B335" t="s">
        <v>590</v>
      </c>
      <c r="C335" s="43" t="s">
        <v>776</v>
      </c>
    </row>
    <row r="336" spans="1:3">
      <c r="A336">
        <v>335</v>
      </c>
      <c r="B336" t="s">
        <v>590</v>
      </c>
      <c r="C336" s="43" t="s">
        <v>776</v>
      </c>
    </row>
    <row r="337" spans="1:4">
      <c r="A337">
        <v>336</v>
      </c>
      <c r="B337" t="s">
        <v>590</v>
      </c>
      <c r="C337" s="43" t="s">
        <v>776</v>
      </c>
    </row>
    <row r="338" spans="1:4">
      <c r="A338">
        <v>337</v>
      </c>
      <c r="B338" t="s">
        <v>590</v>
      </c>
      <c r="C338" s="43" t="s">
        <v>776</v>
      </c>
    </row>
    <row r="339" spans="1:4">
      <c r="A339">
        <v>338</v>
      </c>
      <c r="B339" t="s">
        <v>590</v>
      </c>
      <c r="C339" s="43" t="s">
        <v>776</v>
      </c>
    </row>
    <row r="340" spans="1:4">
      <c r="A340">
        <v>339</v>
      </c>
      <c r="B340" t="s">
        <v>590</v>
      </c>
      <c r="C340" s="43" t="s">
        <v>776</v>
      </c>
    </row>
    <row r="341" spans="1:4">
      <c r="A341">
        <v>340</v>
      </c>
      <c r="B341" t="s">
        <v>590</v>
      </c>
      <c r="C341" s="43" t="s">
        <v>776</v>
      </c>
    </row>
    <row r="342" spans="1:4">
      <c r="A342">
        <v>341</v>
      </c>
      <c r="B342" t="s">
        <v>592</v>
      </c>
      <c r="C342" s="43" t="s">
        <v>770</v>
      </c>
      <c r="D342">
        <v>1</v>
      </c>
    </row>
    <row r="343" spans="1:4">
      <c r="A343">
        <v>342</v>
      </c>
      <c r="B343" t="s">
        <v>592</v>
      </c>
      <c r="C343" s="43" t="s">
        <v>770</v>
      </c>
      <c r="D343">
        <v>1</v>
      </c>
    </row>
    <row r="344" spans="1:4">
      <c r="A344">
        <v>343</v>
      </c>
      <c r="B344" t="s">
        <v>592</v>
      </c>
      <c r="C344" s="43" t="s">
        <v>770</v>
      </c>
      <c r="D344">
        <v>1</v>
      </c>
    </row>
    <row r="345" spans="1:4">
      <c r="A345">
        <v>344</v>
      </c>
      <c r="B345" t="s">
        <v>592</v>
      </c>
      <c r="C345" s="43" t="s">
        <v>770</v>
      </c>
      <c r="D345">
        <v>1</v>
      </c>
    </row>
    <row r="346" spans="1:4">
      <c r="A346">
        <v>345</v>
      </c>
      <c r="B346" t="s">
        <v>592</v>
      </c>
      <c r="C346" s="43" t="s">
        <v>770</v>
      </c>
      <c r="D346">
        <v>1</v>
      </c>
    </row>
    <row r="347" spans="1:4">
      <c r="A347">
        <v>346</v>
      </c>
      <c r="B347" t="s">
        <v>592</v>
      </c>
      <c r="C347" s="43" t="s">
        <v>770</v>
      </c>
      <c r="D347">
        <v>1</v>
      </c>
    </row>
    <row r="348" spans="1:4">
      <c r="A348">
        <v>347</v>
      </c>
      <c r="B348" t="s">
        <v>592</v>
      </c>
      <c r="C348" s="43" t="s">
        <v>770</v>
      </c>
      <c r="D348">
        <v>1</v>
      </c>
    </row>
    <row r="349" spans="1:4">
      <c r="A349">
        <v>348</v>
      </c>
      <c r="B349" t="s">
        <v>592</v>
      </c>
      <c r="C349" s="43" t="s">
        <v>770</v>
      </c>
      <c r="D349">
        <v>1</v>
      </c>
    </row>
    <row r="350" spans="1:4">
      <c r="A350">
        <v>349</v>
      </c>
      <c r="B350" t="s">
        <v>592</v>
      </c>
      <c r="C350" s="43" t="s">
        <v>770</v>
      </c>
      <c r="D350">
        <v>1</v>
      </c>
    </row>
    <row r="351" spans="1:4">
      <c r="A351">
        <v>350</v>
      </c>
      <c r="B351" t="s">
        <v>592</v>
      </c>
      <c r="C351" s="43" t="s">
        <v>770</v>
      </c>
      <c r="D351">
        <v>1</v>
      </c>
    </row>
    <row r="352" spans="1:4">
      <c r="A352">
        <v>351</v>
      </c>
      <c r="B352" t="s">
        <v>592</v>
      </c>
      <c r="C352" s="43" t="s">
        <v>770</v>
      </c>
      <c r="D352">
        <v>1</v>
      </c>
    </row>
    <row r="353" spans="1:4">
      <c r="A353">
        <v>352</v>
      </c>
      <c r="B353" t="s">
        <v>592</v>
      </c>
      <c r="C353" s="43" t="s">
        <v>770</v>
      </c>
      <c r="D353">
        <v>1</v>
      </c>
    </row>
    <row r="354" spans="1:4">
      <c r="A354">
        <v>353</v>
      </c>
      <c r="B354" t="s">
        <v>592</v>
      </c>
      <c r="C354" s="43" t="s">
        <v>770</v>
      </c>
      <c r="D354">
        <v>1</v>
      </c>
    </row>
    <row r="355" spans="1:4">
      <c r="A355">
        <v>354</v>
      </c>
      <c r="B355" t="s">
        <v>592</v>
      </c>
      <c r="C355" s="43" t="s">
        <v>770</v>
      </c>
      <c r="D355">
        <v>1</v>
      </c>
    </row>
    <row r="356" spans="1:4">
      <c r="A356">
        <v>355</v>
      </c>
      <c r="B356" t="s">
        <v>592</v>
      </c>
      <c r="C356" s="43" t="s">
        <v>770</v>
      </c>
      <c r="D356">
        <v>1</v>
      </c>
    </row>
    <row r="357" spans="1:4">
      <c r="A357">
        <v>356</v>
      </c>
      <c r="B357" t="s">
        <v>592</v>
      </c>
      <c r="C357" s="43" t="s">
        <v>770</v>
      </c>
      <c r="D357">
        <v>1</v>
      </c>
    </row>
    <row r="358" spans="1:4">
      <c r="A358">
        <v>357</v>
      </c>
      <c r="B358" t="s">
        <v>592</v>
      </c>
      <c r="C358" s="43" t="s">
        <v>770</v>
      </c>
      <c r="D358">
        <v>1</v>
      </c>
    </row>
    <row r="359" spans="1:4">
      <c r="A359">
        <v>358</v>
      </c>
      <c r="B359" t="s">
        <v>592</v>
      </c>
      <c r="C359" s="43" t="s">
        <v>770</v>
      </c>
      <c r="D359">
        <v>1</v>
      </c>
    </row>
    <row r="360" spans="1:4">
      <c r="A360">
        <v>359</v>
      </c>
      <c r="B360" t="s">
        <v>592</v>
      </c>
      <c r="C360" s="43" t="s">
        <v>770</v>
      </c>
      <c r="D360">
        <v>1</v>
      </c>
    </row>
    <row r="361" spans="1:4">
      <c r="A361">
        <v>360</v>
      </c>
      <c r="B361" t="s">
        <v>592</v>
      </c>
      <c r="C361" s="43" t="s">
        <v>770</v>
      </c>
      <c r="D361">
        <v>1</v>
      </c>
    </row>
    <row r="362" spans="1:4">
      <c r="A362">
        <v>361</v>
      </c>
      <c r="B362" t="s">
        <v>584</v>
      </c>
      <c r="C362" s="43" t="s">
        <v>781</v>
      </c>
    </row>
    <row r="363" spans="1:4">
      <c r="A363">
        <v>362</v>
      </c>
      <c r="B363" t="s">
        <v>584</v>
      </c>
      <c r="C363" s="43" t="s">
        <v>781</v>
      </c>
    </row>
    <row r="364" spans="1:4">
      <c r="A364">
        <v>363</v>
      </c>
      <c r="B364" t="s">
        <v>584</v>
      </c>
      <c r="C364" s="43" t="s">
        <v>781</v>
      </c>
    </row>
    <row r="365" spans="1:4">
      <c r="A365">
        <v>364</v>
      </c>
      <c r="B365" t="s">
        <v>584</v>
      </c>
      <c r="C365" s="43" t="s">
        <v>781</v>
      </c>
    </row>
    <row r="366" spans="1:4">
      <c r="A366">
        <v>365</v>
      </c>
      <c r="B366" t="s">
        <v>584</v>
      </c>
      <c r="C366" s="43" t="s">
        <v>781</v>
      </c>
    </row>
    <row r="367" spans="1:4">
      <c r="A367">
        <v>366</v>
      </c>
      <c r="B367" t="s">
        <v>584</v>
      </c>
      <c r="C367" s="43" t="s">
        <v>781</v>
      </c>
    </row>
    <row r="368" spans="1:4">
      <c r="A368">
        <v>367</v>
      </c>
      <c r="B368" t="s">
        <v>584</v>
      </c>
      <c r="C368" s="43" t="s">
        <v>781</v>
      </c>
    </row>
    <row r="369" spans="1:3">
      <c r="A369">
        <v>368</v>
      </c>
      <c r="B369" t="s">
        <v>584</v>
      </c>
      <c r="C369" s="43" t="s">
        <v>781</v>
      </c>
    </row>
    <row r="370" spans="1:3">
      <c r="A370">
        <v>369</v>
      </c>
      <c r="B370" t="s">
        <v>584</v>
      </c>
      <c r="C370" s="43" t="s">
        <v>781</v>
      </c>
    </row>
    <row r="371" spans="1:3">
      <c r="A371">
        <v>370</v>
      </c>
      <c r="B371" t="s">
        <v>584</v>
      </c>
      <c r="C371" s="43" t="s">
        <v>781</v>
      </c>
    </row>
    <row r="372" spans="1:3">
      <c r="A372">
        <v>371</v>
      </c>
      <c r="B372" t="s">
        <v>584</v>
      </c>
      <c r="C372" s="43" t="s">
        <v>781</v>
      </c>
    </row>
    <row r="373" spans="1:3">
      <c r="A373">
        <v>372</v>
      </c>
      <c r="B373" t="s">
        <v>584</v>
      </c>
      <c r="C373" s="43" t="s">
        <v>781</v>
      </c>
    </row>
    <row r="374" spans="1:3">
      <c r="A374">
        <v>373</v>
      </c>
      <c r="B374" t="s">
        <v>584</v>
      </c>
      <c r="C374" s="43" t="s">
        <v>781</v>
      </c>
    </row>
    <row r="375" spans="1:3">
      <c r="A375">
        <v>374</v>
      </c>
      <c r="B375" t="s">
        <v>584</v>
      </c>
      <c r="C375" s="43" t="s">
        <v>781</v>
      </c>
    </row>
    <row r="376" spans="1:3">
      <c r="A376">
        <v>375</v>
      </c>
      <c r="B376" t="s">
        <v>584</v>
      </c>
      <c r="C376" s="43" t="s">
        <v>781</v>
      </c>
    </row>
    <row r="377" spans="1:3">
      <c r="A377">
        <v>376</v>
      </c>
      <c r="B377" t="s">
        <v>584</v>
      </c>
      <c r="C377" s="43" t="s">
        <v>781</v>
      </c>
    </row>
    <row r="378" spans="1:3">
      <c r="A378">
        <v>377</v>
      </c>
      <c r="B378" t="s">
        <v>584</v>
      </c>
      <c r="C378" s="43" t="s">
        <v>781</v>
      </c>
    </row>
    <row r="379" spans="1:3">
      <c r="A379">
        <v>378</v>
      </c>
      <c r="B379" t="s">
        <v>584</v>
      </c>
      <c r="C379" s="43" t="s">
        <v>781</v>
      </c>
    </row>
    <row r="380" spans="1:3">
      <c r="A380">
        <v>379</v>
      </c>
      <c r="B380" t="s">
        <v>584</v>
      </c>
      <c r="C380" s="43" t="s">
        <v>781</v>
      </c>
    </row>
    <row r="381" spans="1:3">
      <c r="A381">
        <v>380</v>
      </c>
      <c r="B381" t="s">
        <v>584</v>
      </c>
      <c r="C381" s="43" t="s">
        <v>781</v>
      </c>
    </row>
    <row r="382" spans="1:3">
      <c r="A382">
        <v>381</v>
      </c>
      <c r="B382" t="s">
        <v>584</v>
      </c>
      <c r="C382" s="43" t="s">
        <v>781</v>
      </c>
    </row>
    <row r="383" spans="1:3">
      <c r="A383">
        <v>382</v>
      </c>
      <c r="B383" t="s">
        <v>584</v>
      </c>
      <c r="C383" s="43" t="s">
        <v>781</v>
      </c>
    </row>
    <row r="384" spans="1:3">
      <c r="A384">
        <v>383</v>
      </c>
      <c r="B384" t="s">
        <v>584</v>
      </c>
      <c r="C384" s="43" t="s">
        <v>781</v>
      </c>
    </row>
    <row r="385" spans="1:3">
      <c r="A385">
        <v>384</v>
      </c>
      <c r="B385" t="s">
        <v>584</v>
      </c>
      <c r="C385" s="43" t="s">
        <v>781</v>
      </c>
    </row>
    <row r="386" spans="1:3">
      <c r="A386">
        <v>385</v>
      </c>
      <c r="B386" t="s">
        <v>584</v>
      </c>
      <c r="C386" s="43" t="s">
        <v>781</v>
      </c>
    </row>
    <row r="387" spans="1:3">
      <c r="A387">
        <v>386</v>
      </c>
      <c r="B387" t="s">
        <v>584</v>
      </c>
      <c r="C387" s="43" t="s">
        <v>781</v>
      </c>
    </row>
    <row r="388" spans="1:3">
      <c r="A388">
        <v>387</v>
      </c>
      <c r="B388" t="s">
        <v>584</v>
      </c>
      <c r="C388" s="43" t="s">
        <v>781</v>
      </c>
    </row>
    <row r="389" spans="1:3">
      <c r="A389">
        <v>388</v>
      </c>
      <c r="B389" t="s">
        <v>584</v>
      </c>
      <c r="C389" s="43" t="s">
        <v>781</v>
      </c>
    </row>
    <row r="390" spans="1:3">
      <c r="A390">
        <v>389</v>
      </c>
      <c r="B390" t="s">
        <v>584</v>
      </c>
      <c r="C390" s="43" t="s">
        <v>781</v>
      </c>
    </row>
    <row r="391" spans="1:3">
      <c r="A391">
        <v>390</v>
      </c>
      <c r="B391" t="s">
        <v>584</v>
      </c>
      <c r="C391" s="43" t="s">
        <v>781</v>
      </c>
    </row>
    <row r="392" spans="1:3">
      <c r="A392">
        <v>391</v>
      </c>
      <c r="B392" t="s">
        <v>584</v>
      </c>
      <c r="C392" s="43" t="s">
        <v>781</v>
      </c>
    </row>
    <row r="393" spans="1:3">
      <c r="A393">
        <v>392</v>
      </c>
      <c r="B393" t="s">
        <v>584</v>
      </c>
      <c r="C393" s="43" t="s">
        <v>781</v>
      </c>
    </row>
    <row r="394" spans="1:3">
      <c r="A394">
        <v>393</v>
      </c>
      <c r="B394" t="s">
        <v>584</v>
      </c>
      <c r="C394" s="43" t="s">
        <v>781</v>
      </c>
    </row>
    <row r="395" spans="1:3">
      <c r="A395">
        <v>394</v>
      </c>
      <c r="B395" t="s">
        <v>584</v>
      </c>
      <c r="C395" s="43" t="s">
        <v>781</v>
      </c>
    </row>
    <row r="396" spans="1:3">
      <c r="A396">
        <v>395</v>
      </c>
      <c r="B396" t="s">
        <v>584</v>
      </c>
      <c r="C396" s="43" t="s">
        <v>781</v>
      </c>
    </row>
    <row r="397" spans="1:3">
      <c r="A397">
        <v>396</v>
      </c>
      <c r="B397" t="s">
        <v>584</v>
      </c>
      <c r="C397" s="43" t="s">
        <v>781</v>
      </c>
    </row>
    <row r="398" spans="1:3">
      <c r="A398">
        <v>397</v>
      </c>
      <c r="B398" t="s">
        <v>584</v>
      </c>
      <c r="C398" s="43" t="s">
        <v>781</v>
      </c>
    </row>
    <row r="399" spans="1:3">
      <c r="A399">
        <v>398</v>
      </c>
      <c r="B399" t="s">
        <v>584</v>
      </c>
      <c r="C399" s="43" t="s">
        <v>781</v>
      </c>
    </row>
    <row r="400" spans="1:3">
      <c r="A400">
        <v>399</v>
      </c>
      <c r="B400" t="s">
        <v>584</v>
      </c>
      <c r="C400" s="43" t="s">
        <v>781</v>
      </c>
    </row>
    <row r="401" spans="1:3">
      <c r="A401">
        <v>400</v>
      </c>
      <c r="B401" t="s">
        <v>584</v>
      </c>
      <c r="C401" s="43" t="s">
        <v>781</v>
      </c>
    </row>
    <row r="402" spans="1:3">
      <c r="A402">
        <v>401</v>
      </c>
      <c r="B402" t="s">
        <v>586</v>
      </c>
      <c r="C402" s="43" t="s">
        <v>782</v>
      </c>
    </row>
    <row r="403" spans="1:3">
      <c r="A403">
        <v>402</v>
      </c>
      <c r="B403" t="s">
        <v>586</v>
      </c>
      <c r="C403" s="43" t="s">
        <v>782</v>
      </c>
    </row>
    <row r="404" spans="1:3">
      <c r="A404">
        <v>403</v>
      </c>
      <c r="B404" t="s">
        <v>586</v>
      </c>
      <c r="C404" s="43" t="s">
        <v>782</v>
      </c>
    </row>
    <row r="405" spans="1:3">
      <c r="A405">
        <v>404</v>
      </c>
      <c r="B405" t="s">
        <v>586</v>
      </c>
      <c r="C405" s="43" t="s">
        <v>782</v>
      </c>
    </row>
    <row r="406" spans="1:3">
      <c r="A406">
        <v>405</v>
      </c>
      <c r="B406" t="s">
        <v>586</v>
      </c>
      <c r="C406" s="43" t="s">
        <v>782</v>
      </c>
    </row>
    <row r="407" spans="1:3">
      <c r="A407">
        <v>406</v>
      </c>
      <c r="B407" t="s">
        <v>586</v>
      </c>
      <c r="C407" s="43" t="s">
        <v>782</v>
      </c>
    </row>
    <row r="408" spans="1:3">
      <c r="A408">
        <v>407</v>
      </c>
      <c r="B408" t="s">
        <v>586</v>
      </c>
      <c r="C408" s="43" t="s">
        <v>782</v>
      </c>
    </row>
    <row r="409" spans="1:3">
      <c r="A409">
        <v>408</v>
      </c>
      <c r="B409" t="s">
        <v>586</v>
      </c>
      <c r="C409" s="43" t="s">
        <v>782</v>
      </c>
    </row>
    <row r="410" spans="1:3">
      <c r="A410">
        <v>409</v>
      </c>
      <c r="B410" t="s">
        <v>586</v>
      </c>
      <c r="C410" s="43" t="s">
        <v>782</v>
      </c>
    </row>
    <row r="411" spans="1:3">
      <c r="A411">
        <v>410</v>
      </c>
      <c r="B411" t="s">
        <v>586</v>
      </c>
      <c r="C411" s="43" t="s">
        <v>782</v>
      </c>
    </row>
    <row r="412" spans="1:3">
      <c r="A412">
        <v>411</v>
      </c>
      <c r="B412" t="s">
        <v>586</v>
      </c>
      <c r="C412" s="43" t="s">
        <v>782</v>
      </c>
    </row>
    <row r="413" spans="1:3">
      <c r="A413">
        <v>412</v>
      </c>
      <c r="B413" t="s">
        <v>586</v>
      </c>
      <c r="C413" s="43" t="s">
        <v>782</v>
      </c>
    </row>
    <row r="414" spans="1:3">
      <c r="A414">
        <v>413</v>
      </c>
      <c r="B414" t="s">
        <v>586</v>
      </c>
      <c r="C414" s="43" t="s">
        <v>782</v>
      </c>
    </row>
    <row r="415" spans="1:3">
      <c r="A415">
        <v>414</v>
      </c>
      <c r="B415" t="s">
        <v>586</v>
      </c>
      <c r="C415" s="43" t="s">
        <v>782</v>
      </c>
    </row>
    <row r="416" spans="1:3">
      <c r="A416">
        <v>415</v>
      </c>
      <c r="B416" t="s">
        <v>586</v>
      </c>
      <c r="C416" s="43" t="s">
        <v>782</v>
      </c>
    </row>
    <row r="417" spans="1:3">
      <c r="A417">
        <v>416</v>
      </c>
      <c r="B417" t="s">
        <v>586</v>
      </c>
      <c r="C417" s="43" t="s">
        <v>782</v>
      </c>
    </row>
    <row r="418" spans="1:3">
      <c r="A418">
        <v>417</v>
      </c>
      <c r="B418" t="s">
        <v>586</v>
      </c>
      <c r="C418" s="43" t="s">
        <v>782</v>
      </c>
    </row>
    <row r="419" spans="1:3">
      <c r="A419">
        <v>418</v>
      </c>
      <c r="B419" t="s">
        <v>586</v>
      </c>
      <c r="C419" s="43" t="s">
        <v>782</v>
      </c>
    </row>
    <row r="420" spans="1:3">
      <c r="A420">
        <v>419</v>
      </c>
      <c r="B420" t="s">
        <v>586</v>
      </c>
      <c r="C420" s="43" t="s">
        <v>782</v>
      </c>
    </row>
    <row r="421" spans="1:3">
      <c r="A421">
        <v>420</v>
      </c>
      <c r="B421" t="s">
        <v>586</v>
      </c>
      <c r="C421" s="43" t="s">
        <v>782</v>
      </c>
    </row>
    <row r="422" spans="1:3">
      <c r="A422">
        <v>421</v>
      </c>
      <c r="B422" t="s">
        <v>586</v>
      </c>
      <c r="C422" s="43" t="s">
        <v>782</v>
      </c>
    </row>
    <row r="423" spans="1:3">
      <c r="A423">
        <v>422</v>
      </c>
      <c r="B423" t="s">
        <v>586</v>
      </c>
      <c r="C423" s="43" t="s">
        <v>782</v>
      </c>
    </row>
    <row r="424" spans="1:3">
      <c r="A424">
        <v>423</v>
      </c>
      <c r="B424" t="s">
        <v>586</v>
      </c>
      <c r="C424" s="43" t="s">
        <v>782</v>
      </c>
    </row>
    <row r="425" spans="1:3">
      <c r="A425">
        <v>424</v>
      </c>
      <c r="B425" t="s">
        <v>586</v>
      </c>
      <c r="C425" s="43" t="s">
        <v>782</v>
      </c>
    </row>
    <row r="426" spans="1:3">
      <c r="A426">
        <v>425</v>
      </c>
      <c r="B426" t="s">
        <v>586</v>
      </c>
      <c r="C426" s="43" t="s">
        <v>782</v>
      </c>
    </row>
    <row r="427" spans="1:3">
      <c r="A427">
        <v>426</v>
      </c>
      <c r="B427" t="s">
        <v>586</v>
      </c>
      <c r="C427" s="43" t="s">
        <v>782</v>
      </c>
    </row>
    <row r="428" spans="1:3">
      <c r="A428">
        <v>427</v>
      </c>
      <c r="B428" t="s">
        <v>586</v>
      </c>
      <c r="C428" s="43" t="s">
        <v>782</v>
      </c>
    </row>
    <row r="429" spans="1:3">
      <c r="A429">
        <v>428</v>
      </c>
      <c r="B429" t="s">
        <v>586</v>
      </c>
      <c r="C429" s="43" t="s">
        <v>782</v>
      </c>
    </row>
    <row r="430" spans="1:3">
      <c r="A430">
        <v>429</v>
      </c>
      <c r="B430" t="s">
        <v>586</v>
      </c>
      <c r="C430" s="43" t="s">
        <v>782</v>
      </c>
    </row>
    <row r="431" spans="1:3">
      <c r="A431">
        <v>430</v>
      </c>
      <c r="B431" t="s">
        <v>586</v>
      </c>
      <c r="C431" s="43" t="s">
        <v>782</v>
      </c>
    </row>
    <row r="432" spans="1:3">
      <c r="A432">
        <v>431</v>
      </c>
      <c r="B432" t="s">
        <v>586</v>
      </c>
      <c r="C432" s="43" t="s">
        <v>782</v>
      </c>
    </row>
    <row r="433" spans="1:3">
      <c r="A433">
        <v>432</v>
      </c>
      <c r="B433" t="s">
        <v>586</v>
      </c>
      <c r="C433" s="43" t="s">
        <v>782</v>
      </c>
    </row>
    <row r="434" spans="1:3">
      <c r="A434">
        <v>433</v>
      </c>
      <c r="B434" t="s">
        <v>586</v>
      </c>
      <c r="C434" s="43" t="s">
        <v>782</v>
      </c>
    </row>
    <row r="435" spans="1:3">
      <c r="A435">
        <v>434</v>
      </c>
      <c r="B435" t="s">
        <v>586</v>
      </c>
      <c r="C435" s="43" t="s">
        <v>782</v>
      </c>
    </row>
    <row r="436" spans="1:3">
      <c r="A436">
        <v>435</v>
      </c>
      <c r="B436" t="s">
        <v>586</v>
      </c>
      <c r="C436" s="43" t="s">
        <v>782</v>
      </c>
    </row>
    <row r="437" spans="1:3">
      <c r="A437">
        <v>436</v>
      </c>
      <c r="B437" t="s">
        <v>586</v>
      </c>
      <c r="C437" s="43" t="s">
        <v>782</v>
      </c>
    </row>
    <row r="438" spans="1:3">
      <c r="A438">
        <v>437</v>
      </c>
      <c r="B438" t="s">
        <v>586</v>
      </c>
      <c r="C438" s="43" t="s">
        <v>782</v>
      </c>
    </row>
    <row r="439" spans="1:3">
      <c r="A439">
        <v>438</v>
      </c>
      <c r="B439" t="s">
        <v>586</v>
      </c>
      <c r="C439" s="43" t="s">
        <v>782</v>
      </c>
    </row>
    <row r="440" spans="1:3">
      <c r="A440">
        <v>439</v>
      </c>
      <c r="B440" t="s">
        <v>586</v>
      </c>
      <c r="C440" s="43" t="s">
        <v>782</v>
      </c>
    </row>
    <row r="441" spans="1:3">
      <c r="A441">
        <v>440</v>
      </c>
      <c r="B441" t="s">
        <v>586</v>
      </c>
      <c r="C441" s="43" t="s">
        <v>782</v>
      </c>
    </row>
    <row r="442" spans="1:3">
      <c r="A442">
        <v>441</v>
      </c>
      <c r="B442" t="s">
        <v>585</v>
      </c>
      <c r="C442" s="43" t="s">
        <v>779</v>
      </c>
    </row>
    <row r="443" spans="1:3">
      <c r="A443">
        <v>442</v>
      </c>
      <c r="B443" t="s">
        <v>585</v>
      </c>
      <c r="C443" s="43" t="s">
        <v>779</v>
      </c>
    </row>
    <row r="444" spans="1:3">
      <c r="A444">
        <v>443</v>
      </c>
      <c r="B444" t="s">
        <v>585</v>
      </c>
      <c r="C444" s="43" t="s">
        <v>779</v>
      </c>
    </row>
    <row r="445" spans="1:3">
      <c r="A445">
        <v>444</v>
      </c>
      <c r="B445" t="s">
        <v>585</v>
      </c>
      <c r="C445" s="43" t="s">
        <v>779</v>
      </c>
    </row>
    <row r="446" spans="1:3">
      <c r="A446">
        <v>445</v>
      </c>
      <c r="B446" t="s">
        <v>585</v>
      </c>
      <c r="C446" s="43" t="s">
        <v>779</v>
      </c>
    </row>
    <row r="447" spans="1:3">
      <c r="A447">
        <v>446</v>
      </c>
      <c r="B447" t="s">
        <v>585</v>
      </c>
      <c r="C447" s="43" t="s">
        <v>779</v>
      </c>
    </row>
    <row r="448" spans="1:3">
      <c r="A448">
        <v>447</v>
      </c>
      <c r="B448" t="s">
        <v>585</v>
      </c>
      <c r="C448" s="43" t="s">
        <v>779</v>
      </c>
    </row>
    <row r="449" spans="1:3">
      <c r="A449">
        <v>448</v>
      </c>
      <c r="B449" t="s">
        <v>585</v>
      </c>
      <c r="C449" s="43" t="s">
        <v>779</v>
      </c>
    </row>
    <row r="450" spans="1:3">
      <c r="A450">
        <v>449</v>
      </c>
      <c r="B450" t="s">
        <v>585</v>
      </c>
      <c r="C450" s="43" t="s">
        <v>779</v>
      </c>
    </row>
    <row r="451" spans="1:3">
      <c r="A451">
        <v>450</v>
      </c>
      <c r="B451" t="s">
        <v>585</v>
      </c>
      <c r="C451" s="43" t="s">
        <v>779</v>
      </c>
    </row>
    <row r="452" spans="1:3">
      <c r="A452">
        <v>451</v>
      </c>
      <c r="B452" t="s">
        <v>585</v>
      </c>
      <c r="C452" s="43" t="s">
        <v>779</v>
      </c>
    </row>
    <row r="453" spans="1:3">
      <c r="A453">
        <v>452</v>
      </c>
      <c r="B453" t="s">
        <v>585</v>
      </c>
      <c r="C453" s="43" t="s">
        <v>779</v>
      </c>
    </row>
    <row r="454" spans="1:3">
      <c r="A454">
        <v>453</v>
      </c>
      <c r="B454" t="s">
        <v>585</v>
      </c>
      <c r="C454" s="43" t="s">
        <v>779</v>
      </c>
    </row>
    <row r="455" spans="1:3">
      <c r="A455">
        <v>454</v>
      </c>
      <c r="B455" t="s">
        <v>585</v>
      </c>
      <c r="C455" s="43" t="s">
        <v>779</v>
      </c>
    </row>
    <row r="456" spans="1:3">
      <c r="A456">
        <v>455</v>
      </c>
      <c r="B456" t="s">
        <v>585</v>
      </c>
      <c r="C456" s="43" t="s">
        <v>779</v>
      </c>
    </row>
    <row r="457" spans="1:3">
      <c r="A457">
        <v>456</v>
      </c>
      <c r="B457" t="s">
        <v>585</v>
      </c>
      <c r="C457" s="43" t="s">
        <v>779</v>
      </c>
    </row>
    <row r="458" spans="1:3">
      <c r="A458">
        <v>457</v>
      </c>
      <c r="B458" t="s">
        <v>585</v>
      </c>
      <c r="C458" s="43" t="s">
        <v>779</v>
      </c>
    </row>
    <row r="459" spans="1:3">
      <c r="A459">
        <v>458</v>
      </c>
      <c r="B459" t="s">
        <v>585</v>
      </c>
      <c r="C459" s="43" t="s">
        <v>779</v>
      </c>
    </row>
    <row r="460" spans="1:3">
      <c r="A460">
        <v>459</v>
      </c>
      <c r="B460" t="s">
        <v>585</v>
      </c>
      <c r="C460" s="43" t="s">
        <v>779</v>
      </c>
    </row>
    <row r="461" spans="1:3">
      <c r="A461">
        <v>460</v>
      </c>
      <c r="B461" t="s">
        <v>585</v>
      </c>
      <c r="C461" s="43" t="s">
        <v>779</v>
      </c>
    </row>
    <row r="462" spans="1:3">
      <c r="A462">
        <v>461</v>
      </c>
      <c r="B462" t="s">
        <v>585</v>
      </c>
      <c r="C462" s="43" t="s">
        <v>779</v>
      </c>
    </row>
    <row r="463" spans="1:3">
      <c r="A463">
        <v>462</v>
      </c>
      <c r="B463" t="s">
        <v>585</v>
      </c>
      <c r="C463" s="43" t="s">
        <v>779</v>
      </c>
    </row>
    <row r="464" spans="1:3">
      <c r="A464">
        <v>463</v>
      </c>
      <c r="B464" t="s">
        <v>585</v>
      </c>
      <c r="C464" s="43" t="s">
        <v>779</v>
      </c>
    </row>
    <row r="465" spans="1:3">
      <c r="A465">
        <v>464</v>
      </c>
      <c r="B465" t="s">
        <v>585</v>
      </c>
      <c r="C465" s="43" t="s">
        <v>779</v>
      </c>
    </row>
    <row r="466" spans="1:3">
      <c r="A466">
        <v>465</v>
      </c>
      <c r="B466" t="s">
        <v>585</v>
      </c>
      <c r="C466" s="43" t="s">
        <v>779</v>
      </c>
    </row>
    <row r="467" spans="1:3">
      <c r="A467">
        <v>466</v>
      </c>
      <c r="B467" t="s">
        <v>585</v>
      </c>
      <c r="C467" s="43" t="s">
        <v>779</v>
      </c>
    </row>
    <row r="468" spans="1:3">
      <c r="A468">
        <v>467</v>
      </c>
      <c r="B468" t="s">
        <v>585</v>
      </c>
      <c r="C468" s="43" t="s">
        <v>779</v>
      </c>
    </row>
    <row r="469" spans="1:3">
      <c r="A469">
        <v>468</v>
      </c>
      <c r="B469" t="s">
        <v>585</v>
      </c>
      <c r="C469" s="43" t="s">
        <v>779</v>
      </c>
    </row>
    <row r="470" spans="1:3">
      <c r="A470">
        <v>469</v>
      </c>
      <c r="B470" t="s">
        <v>585</v>
      </c>
      <c r="C470" s="43" t="s">
        <v>779</v>
      </c>
    </row>
    <row r="471" spans="1:3">
      <c r="A471">
        <v>470</v>
      </c>
      <c r="B471" t="s">
        <v>585</v>
      </c>
      <c r="C471" s="43" t="s">
        <v>779</v>
      </c>
    </row>
    <row r="472" spans="1:3">
      <c r="A472">
        <v>471</v>
      </c>
      <c r="B472" t="s">
        <v>585</v>
      </c>
      <c r="C472" s="43" t="s">
        <v>779</v>
      </c>
    </row>
    <row r="473" spans="1:3">
      <c r="A473">
        <v>472</v>
      </c>
      <c r="B473" t="s">
        <v>585</v>
      </c>
      <c r="C473" s="43" t="s">
        <v>779</v>
      </c>
    </row>
    <row r="474" spans="1:3">
      <c r="A474">
        <v>473</v>
      </c>
      <c r="B474" t="s">
        <v>585</v>
      </c>
      <c r="C474" s="43" t="s">
        <v>779</v>
      </c>
    </row>
    <row r="475" spans="1:3">
      <c r="A475">
        <v>474</v>
      </c>
      <c r="B475" t="s">
        <v>585</v>
      </c>
      <c r="C475" s="43" t="s">
        <v>779</v>
      </c>
    </row>
    <row r="476" spans="1:3">
      <c r="A476">
        <v>475</v>
      </c>
      <c r="B476" t="s">
        <v>585</v>
      </c>
      <c r="C476" s="43" t="s">
        <v>779</v>
      </c>
    </row>
    <row r="477" spans="1:3">
      <c r="A477">
        <v>476</v>
      </c>
      <c r="B477" t="s">
        <v>585</v>
      </c>
      <c r="C477" s="43" t="s">
        <v>779</v>
      </c>
    </row>
    <row r="478" spans="1:3">
      <c r="A478">
        <v>477</v>
      </c>
      <c r="B478" t="s">
        <v>585</v>
      </c>
      <c r="C478" s="43" t="s">
        <v>779</v>
      </c>
    </row>
    <row r="479" spans="1:3">
      <c r="A479">
        <v>478</v>
      </c>
      <c r="B479" t="s">
        <v>585</v>
      </c>
      <c r="C479" s="43" t="s">
        <v>779</v>
      </c>
    </row>
    <row r="480" spans="1:3">
      <c r="A480">
        <v>479</v>
      </c>
      <c r="B480" t="s">
        <v>585</v>
      </c>
      <c r="C480" s="43" t="s">
        <v>779</v>
      </c>
    </row>
    <row r="481" spans="1:3">
      <c r="A481">
        <v>480</v>
      </c>
      <c r="B481" t="s">
        <v>585</v>
      </c>
      <c r="C481" s="43" t="s">
        <v>779</v>
      </c>
    </row>
    <row r="482" spans="1:3">
      <c r="A482">
        <v>481</v>
      </c>
      <c r="B482" t="s">
        <v>585</v>
      </c>
      <c r="C482" s="43" t="s">
        <v>779</v>
      </c>
    </row>
    <row r="483" spans="1:3">
      <c r="A483">
        <v>482</v>
      </c>
      <c r="B483" t="s">
        <v>585</v>
      </c>
      <c r="C483" s="43" t="s">
        <v>779</v>
      </c>
    </row>
    <row r="484" spans="1:3">
      <c r="A484">
        <v>483</v>
      </c>
      <c r="B484" t="s">
        <v>585</v>
      </c>
      <c r="C484" s="43" t="s">
        <v>779</v>
      </c>
    </row>
    <row r="485" spans="1:3">
      <c r="A485">
        <v>484</v>
      </c>
      <c r="B485" t="s">
        <v>585</v>
      </c>
      <c r="C485" s="43" t="s">
        <v>779</v>
      </c>
    </row>
    <row r="486" spans="1:3">
      <c r="A486">
        <v>485</v>
      </c>
      <c r="B486" t="s">
        <v>585</v>
      </c>
      <c r="C486" s="43" t="s">
        <v>779</v>
      </c>
    </row>
    <row r="487" spans="1:3">
      <c r="A487">
        <v>486</v>
      </c>
      <c r="B487" t="s">
        <v>585</v>
      </c>
      <c r="C487" s="43" t="s">
        <v>779</v>
      </c>
    </row>
    <row r="488" spans="1:3">
      <c r="A488">
        <v>487</v>
      </c>
      <c r="B488" t="s">
        <v>585</v>
      </c>
      <c r="C488" s="43" t="s">
        <v>779</v>
      </c>
    </row>
    <row r="489" spans="1:3">
      <c r="A489">
        <v>488</v>
      </c>
      <c r="B489" t="s">
        <v>585</v>
      </c>
      <c r="C489" s="43" t="s">
        <v>779</v>
      </c>
    </row>
    <row r="490" spans="1:3">
      <c r="A490">
        <v>489</v>
      </c>
      <c r="B490" t="s">
        <v>585</v>
      </c>
      <c r="C490" s="43" t="s">
        <v>779</v>
      </c>
    </row>
    <row r="491" spans="1:3">
      <c r="A491">
        <v>490</v>
      </c>
      <c r="B491" t="s">
        <v>585</v>
      </c>
      <c r="C491" s="43" t="s">
        <v>779</v>
      </c>
    </row>
    <row r="492" spans="1:3">
      <c r="A492">
        <v>491</v>
      </c>
      <c r="B492" t="s">
        <v>585</v>
      </c>
      <c r="C492" s="43" t="s">
        <v>779</v>
      </c>
    </row>
    <row r="493" spans="1:3">
      <c r="A493">
        <v>492</v>
      </c>
      <c r="B493" t="s">
        <v>585</v>
      </c>
      <c r="C493" s="43" t="s">
        <v>779</v>
      </c>
    </row>
    <row r="494" spans="1:3">
      <c r="A494">
        <v>493</v>
      </c>
      <c r="B494" t="s">
        <v>585</v>
      </c>
      <c r="C494" s="43" t="s">
        <v>779</v>
      </c>
    </row>
    <row r="495" spans="1:3">
      <c r="A495">
        <v>494</v>
      </c>
      <c r="B495" t="s">
        <v>585</v>
      </c>
      <c r="C495" s="43" t="s">
        <v>779</v>
      </c>
    </row>
    <row r="496" spans="1:3">
      <c r="A496">
        <v>495</v>
      </c>
      <c r="B496" t="s">
        <v>585</v>
      </c>
      <c r="C496" s="43" t="s">
        <v>779</v>
      </c>
    </row>
    <row r="497" spans="1:3">
      <c r="A497">
        <v>496</v>
      </c>
      <c r="B497" t="s">
        <v>585</v>
      </c>
      <c r="C497" s="43" t="s">
        <v>779</v>
      </c>
    </row>
    <row r="498" spans="1:3">
      <c r="A498">
        <v>497</v>
      </c>
      <c r="B498" t="s">
        <v>585</v>
      </c>
      <c r="C498" s="43" t="s">
        <v>779</v>
      </c>
    </row>
    <row r="499" spans="1:3">
      <c r="A499">
        <v>498</v>
      </c>
      <c r="B499" t="s">
        <v>585</v>
      </c>
      <c r="C499" s="43" t="s">
        <v>779</v>
      </c>
    </row>
    <row r="500" spans="1:3">
      <c r="A500">
        <v>499</v>
      </c>
      <c r="B500" t="s">
        <v>585</v>
      </c>
      <c r="C500" s="43" t="s">
        <v>779</v>
      </c>
    </row>
    <row r="501" spans="1:3">
      <c r="A501">
        <v>500</v>
      </c>
      <c r="B501" t="s">
        <v>585</v>
      </c>
      <c r="C501" s="43" t="s">
        <v>779</v>
      </c>
    </row>
    <row r="502" spans="1:3">
      <c r="A502">
        <v>501</v>
      </c>
      <c r="B502" t="s">
        <v>587</v>
      </c>
      <c r="C502" s="43" t="s">
        <v>783</v>
      </c>
    </row>
    <row r="503" spans="1:3">
      <c r="A503">
        <v>502</v>
      </c>
      <c r="B503" t="s">
        <v>587</v>
      </c>
      <c r="C503" s="43" t="s">
        <v>783</v>
      </c>
    </row>
    <row r="504" spans="1:3">
      <c r="A504">
        <v>503</v>
      </c>
      <c r="B504" t="s">
        <v>587</v>
      </c>
      <c r="C504" s="43" t="s">
        <v>783</v>
      </c>
    </row>
    <row r="505" spans="1:3">
      <c r="A505">
        <v>504</v>
      </c>
      <c r="B505" t="s">
        <v>587</v>
      </c>
      <c r="C505" s="43" t="s">
        <v>783</v>
      </c>
    </row>
    <row r="506" spans="1:3">
      <c r="A506">
        <v>505</v>
      </c>
      <c r="B506" t="s">
        <v>587</v>
      </c>
      <c r="C506" s="43" t="s">
        <v>783</v>
      </c>
    </row>
    <row r="507" spans="1:3">
      <c r="A507">
        <v>506</v>
      </c>
      <c r="B507" t="s">
        <v>587</v>
      </c>
      <c r="C507" s="43" t="s">
        <v>783</v>
      </c>
    </row>
    <row r="508" spans="1:3">
      <c r="A508">
        <v>507</v>
      </c>
      <c r="B508" t="s">
        <v>587</v>
      </c>
      <c r="C508" s="43" t="s">
        <v>783</v>
      </c>
    </row>
    <row r="509" spans="1:3">
      <c r="A509">
        <v>508</v>
      </c>
      <c r="B509" t="s">
        <v>587</v>
      </c>
      <c r="C509" s="43" t="s">
        <v>783</v>
      </c>
    </row>
    <row r="510" spans="1:3">
      <c r="A510">
        <v>509</v>
      </c>
      <c r="B510" t="s">
        <v>587</v>
      </c>
      <c r="C510" s="43" t="s">
        <v>783</v>
      </c>
    </row>
    <row r="511" spans="1:3">
      <c r="A511">
        <v>510</v>
      </c>
      <c r="B511" t="s">
        <v>587</v>
      </c>
      <c r="C511" s="43" t="s">
        <v>783</v>
      </c>
    </row>
    <row r="512" spans="1:3">
      <c r="A512">
        <v>511</v>
      </c>
      <c r="B512" t="s">
        <v>587</v>
      </c>
      <c r="C512" s="43" t="s">
        <v>783</v>
      </c>
    </row>
    <row r="513" spans="1:3">
      <c r="A513">
        <v>512</v>
      </c>
      <c r="B513" t="s">
        <v>587</v>
      </c>
      <c r="C513" s="43" t="s">
        <v>783</v>
      </c>
    </row>
    <row r="514" spans="1:3">
      <c r="A514">
        <v>513</v>
      </c>
      <c r="B514" t="s">
        <v>587</v>
      </c>
      <c r="C514" s="43" t="s">
        <v>783</v>
      </c>
    </row>
    <row r="515" spans="1:3">
      <c r="A515">
        <v>514</v>
      </c>
      <c r="B515" t="s">
        <v>587</v>
      </c>
      <c r="C515" s="43" t="s">
        <v>783</v>
      </c>
    </row>
    <row r="516" spans="1:3">
      <c r="A516">
        <v>515</v>
      </c>
      <c r="B516" t="s">
        <v>587</v>
      </c>
      <c r="C516" s="43" t="s">
        <v>783</v>
      </c>
    </row>
    <row r="517" spans="1:3">
      <c r="A517">
        <v>516</v>
      </c>
      <c r="B517" t="s">
        <v>587</v>
      </c>
      <c r="C517" s="43" t="s">
        <v>783</v>
      </c>
    </row>
    <row r="518" spans="1:3">
      <c r="A518">
        <v>517</v>
      </c>
      <c r="B518" t="s">
        <v>587</v>
      </c>
      <c r="C518" s="43" t="s">
        <v>783</v>
      </c>
    </row>
    <row r="519" spans="1:3">
      <c r="A519">
        <v>518</v>
      </c>
      <c r="B519" t="s">
        <v>587</v>
      </c>
      <c r="C519" s="43" t="s">
        <v>783</v>
      </c>
    </row>
    <row r="520" spans="1:3">
      <c r="A520">
        <v>519</v>
      </c>
      <c r="B520" t="s">
        <v>587</v>
      </c>
      <c r="C520" s="43" t="s">
        <v>783</v>
      </c>
    </row>
    <row r="521" spans="1:3">
      <c r="A521">
        <v>520</v>
      </c>
      <c r="B521" t="s">
        <v>587</v>
      </c>
      <c r="C521" s="43" t="s">
        <v>783</v>
      </c>
    </row>
    <row r="522" spans="1:3">
      <c r="A522">
        <v>521</v>
      </c>
      <c r="B522" t="s">
        <v>587</v>
      </c>
      <c r="C522" s="43" t="s">
        <v>783</v>
      </c>
    </row>
    <row r="523" spans="1:3">
      <c r="A523">
        <v>522</v>
      </c>
      <c r="B523" t="s">
        <v>587</v>
      </c>
      <c r="C523" s="43" t="s">
        <v>783</v>
      </c>
    </row>
    <row r="524" spans="1:3">
      <c r="A524">
        <v>523</v>
      </c>
      <c r="B524" t="s">
        <v>587</v>
      </c>
      <c r="C524" s="43" t="s">
        <v>783</v>
      </c>
    </row>
    <row r="525" spans="1:3">
      <c r="A525">
        <v>524</v>
      </c>
      <c r="B525" t="s">
        <v>587</v>
      </c>
      <c r="C525" s="43" t="s">
        <v>783</v>
      </c>
    </row>
    <row r="526" spans="1:3">
      <c r="A526">
        <v>525</v>
      </c>
      <c r="B526" t="s">
        <v>587</v>
      </c>
      <c r="C526" s="43" t="s">
        <v>783</v>
      </c>
    </row>
    <row r="527" spans="1:3">
      <c r="A527">
        <v>526</v>
      </c>
      <c r="B527" t="s">
        <v>587</v>
      </c>
      <c r="C527" s="43" t="s">
        <v>783</v>
      </c>
    </row>
    <row r="528" spans="1:3">
      <c r="A528">
        <v>527</v>
      </c>
      <c r="B528" t="s">
        <v>587</v>
      </c>
      <c r="C528" s="43" t="s">
        <v>783</v>
      </c>
    </row>
    <row r="529" spans="1:3">
      <c r="A529">
        <v>528</v>
      </c>
      <c r="B529" t="s">
        <v>587</v>
      </c>
      <c r="C529" s="43" t="s">
        <v>783</v>
      </c>
    </row>
    <row r="530" spans="1:3">
      <c r="A530">
        <v>529</v>
      </c>
      <c r="B530" t="s">
        <v>587</v>
      </c>
      <c r="C530" s="43" t="s">
        <v>783</v>
      </c>
    </row>
    <row r="531" spans="1:3">
      <c r="A531">
        <v>530</v>
      </c>
      <c r="B531" t="s">
        <v>587</v>
      </c>
      <c r="C531" s="43" t="s">
        <v>783</v>
      </c>
    </row>
    <row r="532" spans="1:3">
      <c r="A532">
        <v>531</v>
      </c>
      <c r="B532" t="s">
        <v>587</v>
      </c>
      <c r="C532" s="43" t="s">
        <v>783</v>
      </c>
    </row>
    <row r="533" spans="1:3">
      <c r="A533">
        <v>532</v>
      </c>
      <c r="B533" t="s">
        <v>587</v>
      </c>
      <c r="C533" s="43" t="s">
        <v>783</v>
      </c>
    </row>
    <row r="534" spans="1:3">
      <c r="A534">
        <v>533</v>
      </c>
      <c r="B534" t="s">
        <v>587</v>
      </c>
      <c r="C534" s="43" t="s">
        <v>783</v>
      </c>
    </row>
    <row r="535" spans="1:3">
      <c r="A535">
        <v>534</v>
      </c>
      <c r="B535" t="s">
        <v>587</v>
      </c>
      <c r="C535" s="43" t="s">
        <v>783</v>
      </c>
    </row>
    <row r="536" spans="1:3">
      <c r="A536">
        <v>535</v>
      </c>
      <c r="B536" t="s">
        <v>587</v>
      </c>
      <c r="C536" s="43" t="s">
        <v>783</v>
      </c>
    </row>
    <row r="537" spans="1:3">
      <c r="A537">
        <v>536</v>
      </c>
      <c r="B537" t="s">
        <v>587</v>
      </c>
      <c r="C537" s="43" t="s">
        <v>783</v>
      </c>
    </row>
    <row r="538" spans="1:3">
      <c r="A538">
        <v>537</v>
      </c>
      <c r="B538" t="s">
        <v>587</v>
      </c>
      <c r="C538" s="43" t="s">
        <v>783</v>
      </c>
    </row>
    <row r="539" spans="1:3">
      <c r="A539">
        <v>538</v>
      </c>
      <c r="B539" t="s">
        <v>587</v>
      </c>
      <c r="C539" s="43" t="s">
        <v>783</v>
      </c>
    </row>
    <row r="540" spans="1:3">
      <c r="A540">
        <v>539</v>
      </c>
      <c r="B540" t="s">
        <v>587</v>
      </c>
      <c r="C540" s="43" t="s">
        <v>783</v>
      </c>
    </row>
    <row r="541" spans="1:3">
      <c r="A541">
        <v>540</v>
      </c>
      <c r="B541" t="s">
        <v>587</v>
      </c>
      <c r="C541" s="43" t="s">
        <v>783</v>
      </c>
    </row>
    <row r="542" spans="1:3">
      <c r="A542">
        <v>541</v>
      </c>
      <c r="B542" t="s">
        <v>588</v>
      </c>
      <c r="C542" s="43" t="s">
        <v>780</v>
      </c>
    </row>
    <row r="543" spans="1:3">
      <c r="A543">
        <v>542</v>
      </c>
      <c r="B543" t="s">
        <v>588</v>
      </c>
      <c r="C543" s="43" t="s">
        <v>780</v>
      </c>
    </row>
    <row r="544" spans="1:3">
      <c r="A544">
        <v>543</v>
      </c>
      <c r="B544" t="s">
        <v>588</v>
      </c>
      <c r="C544" s="43" t="s">
        <v>780</v>
      </c>
    </row>
    <row r="545" spans="1:3">
      <c r="A545">
        <v>544</v>
      </c>
      <c r="B545" t="s">
        <v>588</v>
      </c>
      <c r="C545" s="43" t="s">
        <v>780</v>
      </c>
    </row>
    <row r="546" spans="1:3">
      <c r="A546">
        <v>545</v>
      </c>
      <c r="B546" t="s">
        <v>588</v>
      </c>
      <c r="C546" s="43" t="s">
        <v>780</v>
      </c>
    </row>
    <row r="547" spans="1:3">
      <c r="A547">
        <v>546</v>
      </c>
      <c r="B547" t="s">
        <v>588</v>
      </c>
      <c r="C547" s="43" t="s">
        <v>780</v>
      </c>
    </row>
    <row r="548" spans="1:3">
      <c r="A548">
        <v>547</v>
      </c>
      <c r="B548" t="s">
        <v>588</v>
      </c>
      <c r="C548" s="43" t="s">
        <v>780</v>
      </c>
    </row>
    <row r="549" spans="1:3">
      <c r="A549">
        <v>548</v>
      </c>
      <c r="B549" t="s">
        <v>588</v>
      </c>
      <c r="C549" s="43" t="s">
        <v>780</v>
      </c>
    </row>
    <row r="550" spans="1:3">
      <c r="A550">
        <v>549</v>
      </c>
      <c r="B550" t="s">
        <v>588</v>
      </c>
      <c r="C550" s="43" t="s">
        <v>780</v>
      </c>
    </row>
    <row r="551" spans="1:3">
      <c r="A551">
        <v>550</v>
      </c>
      <c r="B551" t="s">
        <v>588</v>
      </c>
      <c r="C551" s="43" t="s">
        <v>780</v>
      </c>
    </row>
    <row r="552" spans="1:3">
      <c r="A552">
        <v>551</v>
      </c>
      <c r="B552" t="s">
        <v>588</v>
      </c>
      <c r="C552" s="43" t="s">
        <v>780</v>
      </c>
    </row>
    <row r="553" spans="1:3">
      <c r="A553">
        <v>552</v>
      </c>
      <c r="B553" t="s">
        <v>588</v>
      </c>
      <c r="C553" s="43" t="s">
        <v>780</v>
      </c>
    </row>
    <row r="554" spans="1:3">
      <c r="A554">
        <v>553</v>
      </c>
      <c r="B554" t="s">
        <v>588</v>
      </c>
      <c r="C554" s="43" t="s">
        <v>780</v>
      </c>
    </row>
    <row r="555" spans="1:3">
      <c r="A555">
        <v>554</v>
      </c>
      <c r="B555" t="s">
        <v>588</v>
      </c>
      <c r="C555" s="43" t="s">
        <v>780</v>
      </c>
    </row>
    <row r="556" spans="1:3">
      <c r="A556">
        <v>555</v>
      </c>
      <c r="B556" t="s">
        <v>588</v>
      </c>
      <c r="C556" s="43" t="s">
        <v>780</v>
      </c>
    </row>
    <row r="557" spans="1:3">
      <c r="A557">
        <v>556</v>
      </c>
      <c r="B557" t="s">
        <v>588</v>
      </c>
      <c r="C557" s="43" t="s">
        <v>780</v>
      </c>
    </row>
    <row r="558" spans="1:3">
      <c r="A558">
        <v>557</v>
      </c>
      <c r="B558" t="s">
        <v>588</v>
      </c>
      <c r="C558" s="43" t="s">
        <v>780</v>
      </c>
    </row>
    <row r="559" spans="1:3">
      <c r="A559">
        <v>558</v>
      </c>
      <c r="B559" t="s">
        <v>588</v>
      </c>
      <c r="C559" s="43" t="s">
        <v>780</v>
      </c>
    </row>
    <row r="560" spans="1:3">
      <c r="A560">
        <v>559</v>
      </c>
      <c r="B560" t="s">
        <v>588</v>
      </c>
      <c r="C560" s="43" t="s">
        <v>780</v>
      </c>
    </row>
    <row r="561" spans="1:3">
      <c r="A561">
        <v>560</v>
      </c>
      <c r="B561" t="s">
        <v>588</v>
      </c>
      <c r="C561" s="43" t="s">
        <v>780</v>
      </c>
    </row>
    <row r="562" spans="1:3">
      <c r="A562">
        <v>561</v>
      </c>
      <c r="B562" t="s">
        <v>588</v>
      </c>
      <c r="C562" s="43" t="s">
        <v>780</v>
      </c>
    </row>
    <row r="563" spans="1:3">
      <c r="A563">
        <v>562</v>
      </c>
      <c r="B563" t="s">
        <v>588</v>
      </c>
      <c r="C563" s="43" t="s">
        <v>780</v>
      </c>
    </row>
    <row r="564" spans="1:3">
      <c r="A564">
        <v>563</v>
      </c>
      <c r="B564" t="s">
        <v>588</v>
      </c>
      <c r="C564" s="43" t="s">
        <v>780</v>
      </c>
    </row>
    <row r="565" spans="1:3">
      <c r="A565">
        <v>564</v>
      </c>
      <c r="B565" t="s">
        <v>588</v>
      </c>
      <c r="C565" s="43" t="s">
        <v>780</v>
      </c>
    </row>
    <row r="566" spans="1:3">
      <c r="A566">
        <v>565</v>
      </c>
      <c r="B566" t="s">
        <v>588</v>
      </c>
      <c r="C566" s="43" t="s">
        <v>780</v>
      </c>
    </row>
    <row r="567" spans="1:3">
      <c r="A567">
        <v>566</v>
      </c>
      <c r="B567" t="s">
        <v>588</v>
      </c>
      <c r="C567" s="43" t="s">
        <v>780</v>
      </c>
    </row>
    <row r="568" spans="1:3">
      <c r="A568">
        <v>567</v>
      </c>
      <c r="B568" t="s">
        <v>588</v>
      </c>
      <c r="C568" s="43" t="s">
        <v>780</v>
      </c>
    </row>
    <row r="569" spans="1:3">
      <c r="A569">
        <v>568</v>
      </c>
      <c r="B569" t="s">
        <v>588</v>
      </c>
      <c r="C569" s="43" t="s">
        <v>780</v>
      </c>
    </row>
    <row r="570" spans="1:3">
      <c r="A570">
        <v>569</v>
      </c>
      <c r="B570" t="s">
        <v>588</v>
      </c>
      <c r="C570" s="43" t="s">
        <v>780</v>
      </c>
    </row>
    <row r="571" spans="1:3">
      <c r="A571">
        <v>570</v>
      </c>
      <c r="B571" t="s">
        <v>588</v>
      </c>
      <c r="C571" s="43" t="s">
        <v>780</v>
      </c>
    </row>
    <row r="572" spans="1:3">
      <c r="A572">
        <v>571</v>
      </c>
      <c r="B572" t="s">
        <v>588</v>
      </c>
      <c r="C572" s="43" t="s">
        <v>780</v>
      </c>
    </row>
    <row r="573" spans="1:3">
      <c r="A573">
        <v>572</v>
      </c>
      <c r="B573" t="s">
        <v>588</v>
      </c>
      <c r="C573" s="43" t="s">
        <v>780</v>
      </c>
    </row>
    <row r="574" spans="1:3">
      <c r="A574">
        <v>573</v>
      </c>
      <c r="B574" t="s">
        <v>588</v>
      </c>
      <c r="C574" s="43" t="s">
        <v>780</v>
      </c>
    </row>
    <row r="575" spans="1:3">
      <c r="A575">
        <v>574</v>
      </c>
      <c r="B575" t="s">
        <v>588</v>
      </c>
      <c r="C575" s="43" t="s">
        <v>780</v>
      </c>
    </row>
    <row r="576" spans="1:3">
      <c r="A576">
        <v>575</v>
      </c>
      <c r="B576" t="s">
        <v>588</v>
      </c>
      <c r="C576" s="43" t="s">
        <v>780</v>
      </c>
    </row>
    <row r="577" spans="1:3">
      <c r="A577">
        <v>576</v>
      </c>
      <c r="B577" t="s">
        <v>588</v>
      </c>
      <c r="C577" s="43" t="s">
        <v>780</v>
      </c>
    </row>
    <row r="578" spans="1:3">
      <c r="A578">
        <v>577</v>
      </c>
      <c r="B578" t="s">
        <v>588</v>
      </c>
      <c r="C578" s="43" t="s">
        <v>780</v>
      </c>
    </row>
    <row r="579" spans="1:3">
      <c r="A579">
        <v>578</v>
      </c>
      <c r="B579" t="s">
        <v>588</v>
      </c>
      <c r="C579" s="43" t="s">
        <v>780</v>
      </c>
    </row>
    <row r="580" spans="1:3">
      <c r="A580">
        <v>579</v>
      </c>
      <c r="B580" t="s">
        <v>588</v>
      </c>
      <c r="C580" s="43" t="s">
        <v>780</v>
      </c>
    </row>
    <row r="581" spans="1:3">
      <c r="A581">
        <v>580</v>
      </c>
      <c r="B581" t="s">
        <v>588</v>
      </c>
      <c r="C581" s="43" t="s">
        <v>780</v>
      </c>
    </row>
    <row r="582" spans="1:3">
      <c r="A582">
        <v>581</v>
      </c>
      <c r="B582" t="s">
        <v>588</v>
      </c>
      <c r="C582" s="43" t="s">
        <v>780</v>
      </c>
    </row>
    <row r="583" spans="1:3">
      <c r="A583">
        <v>582</v>
      </c>
      <c r="B583" t="s">
        <v>588</v>
      </c>
      <c r="C583" s="43" t="s">
        <v>780</v>
      </c>
    </row>
    <row r="584" spans="1:3">
      <c r="A584">
        <v>583</v>
      </c>
      <c r="B584" t="s">
        <v>588</v>
      </c>
      <c r="C584" s="43" t="s">
        <v>780</v>
      </c>
    </row>
    <row r="585" spans="1:3">
      <c r="A585">
        <v>584</v>
      </c>
      <c r="B585" t="s">
        <v>588</v>
      </c>
      <c r="C585" s="43" t="s">
        <v>780</v>
      </c>
    </row>
    <row r="586" spans="1:3">
      <c r="A586">
        <v>585</v>
      </c>
      <c r="B586" t="s">
        <v>588</v>
      </c>
      <c r="C586" s="43" t="s">
        <v>780</v>
      </c>
    </row>
    <row r="587" spans="1:3">
      <c r="A587">
        <v>586</v>
      </c>
      <c r="B587" t="s">
        <v>588</v>
      </c>
      <c r="C587" s="43" t="s">
        <v>780</v>
      </c>
    </row>
    <row r="588" spans="1:3">
      <c r="A588">
        <v>587</v>
      </c>
      <c r="B588" t="s">
        <v>588</v>
      </c>
      <c r="C588" s="43" t="s">
        <v>780</v>
      </c>
    </row>
    <row r="589" spans="1:3">
      <c r="A589">
        <v>588</v>
      </c>
      <c r="B589" t="s">
        <v>588</v>
      </c>
      <c r="C589" s="43" t="s">
        <v>780</v>
      </c>
    </row>
    <row r="590" spans="1:3">
      <c r="A590">
        <v>589</v>
      </c>
      <c r="B590" t="s">
        <v>588</v>
      </c>
      <c r="C590" s="43" t="s">
        <v>780</v>
      </c>
    </row>
    <row r="591" spans="1:3">
      <c r="A591">
        <v>590</v>
      </c>
      <c r="B591" t="s">
        <v>588</v>
      </c>
      <c r="C591" s="43" t="s">
        <v>780</v>
      </c>
    </row>
    <row r="592" spans="1:3">
      <c r="A592">
        <v>591</v>
      </c>
      <c r="B592" t="s">
        <v>588</v>
      </c>
      <c r="C592" s="43" t="s">
        <v>780</v>
      </c>
    </row>
    <row r="593" spans="1:3">
      <c r="A593">
        <v>592</v>
      </c>
      <c r="B593" t="s">
        <v>588</v>
      </c>
      <c r="C593" s="43" t="s">
        <v>780</v>
      </c>
    </row>
    <row r="594" spans="1:3">
      <c r="A594">
        <v>593</v>
      </c>
      <c r="B594" t="s">
        <v>588</v>
      </c>
      <c r="C594" s="43" t="s">
        <v>780</v>
      </c>
    </row>
    <row r="595" spans="1:3">
      <c r="A595">
        <v>594</v>
      </c>
      <c r="B595" t="s">
        <v>588</v>
      </c>
      <c r="C595" s="43" t="s">
        <v>780</v>
      </c>
    </row>
    <row r="596" spans="1:3">
      <c r="A596">
        <v>595</v>
      </c>
      <c r="B596" t="s">
        <v>588</v>
      </c>
      <c r="C596" s="43" t="s">
        <v>780</v>
      </c>
    </row>
    <row r="597" spans="1:3">
      <c r="A597">
        <v>596</v>
      </c>
      <c r="B597" t="s">
        <v>588</v>
      </c>
      <c r="C597" s="43" t="s">
        <v>780</v>
      </c>
    </row>
    <row r="598" spans="1:3">
      <c r="A598">
        <v>597</v>
      </c>
      <c r="B598" t="s">
        <v>588</v>
      </c>
      <c r="C598" s="43" t="s">
        <v>780</v>
      </c>
    </row>
    <row r="599" spans="1:3">
      <c r="A599">
        <v>598</v>
      </c>
      <c r="B599" t="s">
        <v>588</v>
      </c>
      <c r="C599" s="43" t="s">
        <v>780</v>
      </c>
    </row>
    <row r="600" spans="1:3">
      <c r="A600">
        <v>599</v>
      </c>
      <c r="B600" t="s">
        <v>588</v>
      </c>
      <c r="C600" s="43" t="s">
        <v>780</v>
      </c>
    </row>
    <row r="601" spans="1:3">
      <c r="A601">
        <v>600</v>
      </c>
      <c r="B601" t="s">
        <v>588</v>
      </c>
      <c r="C601" s="43" t="s">
        <v>780</v>
      </c>
    </row>
    <row r="602" spans="1:3">
      <c r="A602">
        <v>601</v>
      </c>
      <c r="B602" t="s">
        <v>583</v>
      </c>
      <c r="C602" s="43" t="s">
        <v>784</v>
      </c>
    </row>
    <row r="603" spans="1:3">
      <c r="A603">
        <v>602</v>
      </c>
      <c r="B603" t="s">
        <v>583</v>
      </c>
      <c r="C603" s="43" t="s">
        <v>784</v>
      </c>
    </row>
    <row r="604" spans="1:3">
      <c r="A604">
        <v>603</v>
      </c>
      <c r="B604" t="s">
        <v>583</v>
      </c>
      <c r="C604" s="43" t="s">
        <v>784</v>
      </c>
    </row>
    <row r="605" spans="1:3">
      <c r="A605">
        <v>604</v>
      </c>
      <c r="B605" t="s">
        <v>583</v>
      </c>
      <c r="C605" s="43" t="s">
        <v>784</v>
      </c>
    </row>
    <row r="606" spans="1:3">
      <c r="A606">
        <v>605</v>
      </c>
      <c r="B606" t="s">
        <v>583</v>
      </c>
      <c r="C606" s="43" t="s">
        <v>784</v>
      </c>
    </row>
    <row r="607" spans="1:3">
      <c r="A607">
        <v>606</v>
      </c>
      <c r="B607" t="s">
        <v>583</v>
      </c>
      <c r="C607" s="43" t="s">
        <v>784</v>
      </c>
    </row>
    <row r="608" spans="1:3">
      <c r="A608">
        <v>607</v>
      </c>
      <c r="B608" t="s">
        <v>583</v>
      </c>
      <c r="C608" s="43" t="s">
        <v>784</v>
      </c>
    </row>
    <row r="609" spans="1:3">
      <c r="A609">
        <v>608</v>
      </c>
      <c r="B609" t="s">
        <v>583</v>
      </c>
      <c r="C609" s="43" t="s">
        <v>784</v>
      </c>
    </row>
    <row r="610" spans="1:3">
      <c r="A610">
        <v>609</v>
      </c>
      <c r="B610" t="s">
        <v>583</v>
      </c>
      <c r="C610" s="43" t="s">
        <v>784</v>
      </c>
    </row>
    <row r="611" spans="1:3">
      <c r="A611">
        <v>610</v>
      </c>
      <c r="B611" t="s">
        <v>583</v>
      </c>
      <c r="C611" s="43" t="s">
        <v>784</v>
      </c>
    </row>
    <row r="612" spans="1:3">
      <c r="A612">
        <v>611</v>
      </c>
      <c r="B612" t="s">
        <v>583</v>
      </c>
      <c r="C612" s="43" t="s">
        <v>784</v>
      </c>
    </row>
    <row r="613" spans="1:3">
      <c r="A613">
        <v>612</v>
      </c>
      <c r="B613" t="s">
        <v>583</v>
      </c>
      <c r="C613" s="43" t="s">
        <v>784</v>
      </c>
    </row>
    <row r="614" spans="1:3">
      <c r="A614">
        <v>613</v>
      </c>
      <c r="B614" t="s">
        <v>583</v>
      </c>
      <c r="C614" s="43" t="s">
        <v>784</v>
      </c>
    </row>
    <row r="615" spans="1:3">
      <c r="A615">
        <v>614</v>
      </c>
      <c r="B615" t="s">
        <v>583</v>
      </c>
      <c r="C615" s="43" t="s">
        <v>784</v>
      </c>
    </row>
    <row r="616" spans="1:3">
      <c r="A616">
        <v>615</v>
      </c>
      <c r="B616" t="s">
        <v>583</v>
      </c>
      <c r="C616" s="43" t="s">
        <v>784</v>
      </c>
    </row>
    <row r="617" spans="1:3">
      <c r="A617">
        <v>616</v>
      </c>
      <c r="B617" t="s">
        <v>583</v>
      </c>
      <c r="C617" s="43" t="s">
        <v>784</v>
      </c>
    </row>
    <row r="618" spans="1:3">
      <c r="A618">
        <v>617</v>
      </c>
      <c r="B618" t="s">
        <v>583</v>
      </c>
      <c r="C618" s="43" t="s">
        <v>784</v>
      </c>
    </row>
    <row r="619" spans="1:3">
      <c r="A619">
        <v>618</v>
      </c>
      <c r="B619" t="s">
        <v>583</v>
      </c>
      <c r="C619" s="43" t="s">
        <v>784</v>
      </c>
    </row>
    <row r="620" spans="1:3">
      <c r="A620">
        <v>619</v>
      </c>
      <c r="B620" t="s">
        <v>583</v>
      </c>
      <c r="C620" s="43" t="s">
        <v>784</v>
      </c>
    </row>
    <row r="621" spans="1:3">
      <c r="A621">
        <v>620</v>
      </c>
      <c r="B621" t="s">
        <v>583</v>
      </c>
      <c r="C621" s="43" t="s">
        <v>784</v>
      </c>
    </row>
    <row r="622" spans="1:3">
      <c r="A622">
        <v>621</v>
      </c>
      <c r="B622" t="s">
        <v>583</v>
      </c>
      <c r="C622" s="43" t="s">
        <v>784</v>
      </c>
    </row>
    <row r="623" spans="1:3">
      <c r="A623">
        <v>622</v>
      </c>
      <c r="B623" t="s">
        <v>583</v>
      </c>
      <c r="C623" s="43" t="s">
        <v>784</v>
      </c>
    </row>
    <row r="624" spans="1:3">
      <c r="A624">
        <v>623</v>
      </c>
      <c r="B624" t="s">
        <v>583</v>
      </c>
      <c r="C624" s="43" t="s">
        <v>784</v>
      </c>
    </row>
    <row r="625" spans="1:3">
      <c r="A625">
        <v>624</v>
      </c>
      <c r="B625" t="s">
        <v>583</v>
      </c>
      <c r="C625" s="43" t="s">
        <v>784</v>
      </c>
    </row>
    <row r="626" spans="1:3">
      <c r="A626">
        <v>625</v>
      </c>
      <c r="B626" t="s">
        <v>583</v>
      </c>
      <c r="C626" s="43" t="s">
        <v>784</v>
      </c>
    </row>
    <row r="627" spans="1:3">
      <c r="A627">
        <v>626</v>
      </c>
      <c r="B627" t="s">
        <v>583</v>
      </c>
      <c r="C627" s="43" t="s">
        <v>784</v>
      </c>
    </row>
    <row r="628" spans="1:3">
      <c r="A628">
        <v>627</v>
      </c>
      <c r="B628" t="s">
        <v>583</v>
      </c>
      <c r="C628" s="43" t="s">
        <v>784</v>
      </c>
    </row>
    <row r="629" spans="1:3">
      <c r="A629">
        <v>628</v>
      </c>
      <c r="B629" t="s">
        <v>583</v>
      </c>
      <c r="C629" s="43" t="s">
        <v>784</v>
      </c>
    </row>
    <row r="630" spans="1:3">
      <c r="A630">
        <v>629</v>
      </c>
      <c r="B630" t="s">
        <v>583</v>
      </c>
      <c r="C630" s="43" t="s">
        <v>784</v>
      </c>
    </row>
    <row r="631" spans="1:3">
      <c r="A631">
        <v>630</v>
      </c>
      <c r="B631" t="s">
        <v>583</v>
      </c>
      <c r="C631" s="43" t="s">
        <v>784</v>
      </c>
    </row>
    <row r="632" spans="1:3">
      <c r="A632">
        <v>631</v>
      </c>
      <c r="B632" t="s">
        <v>583</v>
      </c>
      <c r="C632" s="43" t="s">
        <v>784</v>
      </c>
    </row>
    <row r="633" spans="1:3">
      <c r="A633">
        <v>632</v>
      </c>
      <c r="B633" t="s">
        <v>583</v>
      </c>
      <c r="C633" s="43" t="s">
        <v>784</v>
      </c>
    </row>
    <row r="634" spans="1:3">
      <c r="A634">
        <v>633</v>
      </c>
      <c r="B634" t="s">
        <v>583</v>
      </c>
      <c r="C634" s="43" t="s">
        <v>784</v>
      </c>
    </row>
    <row r="635" spans="1:3">
      <c r="A635">
        <v>634</v>
      </c>
      <c r="B635" t="s">
        <v>583</v>
      </c>
      <c r="C635" s="43" t="s">
        <v>784</v>
      </c>
    </row>
    <row r="636" spans="1:3">
      <c r="A636">
        <v>635</v>
      </c>
      <c r="B636" t="s">
        <v>583</v>
      </c>
      <c r="C636" s="43" t="s">
        <v>784</v>
      </c>
    </row>
    <row r="637" spans="1:3">
      <c r="A637">
        <v>636</v>
      </c>
      <c r="B637" t="s">
        <v>583</v>
      </c>
      <c r="C637" s="43" t="s">
        <v>784</v>
      </c>
    </row>
    <row r="638" spans="1:3">
      <c r="A638">
        <v>637</v>
      </c>
      <c r="B638" t="s">
        <v>583</v>
      </c>
      <c r="C638" s="43" t="s">
        <v>784</v>
      </c>
    </row>
    <row r="639" spans="1:3">
      <c r="A639">
        <v>638</v>
      </c>
      <c r="B639" t="s">
        <v>583</v>
      </c>
      <c r="C639" s="43" t="s">
        <v>784</v>
      </c>
    </row>
    <row r="640" spans="1:3">
      <c r="A640">
        <v>639</v>
      </c>
      <c r="B640" t="s">
        <v>583</v>
      </c>
      <c r="C640" s="43" t="s">
        <v>784</v>
      </c>
    </row>
    <row r="641" spans="1:3">
      <c r="A641">
        <v>640</v>
      </c>
      <c r="B641" t="s">
        <v>583</v>
      </c>
      <c r="C641" s="43" t="s">
        <v>784</v>
      </c>
    </row>
    <row r="642" spans="1:3">
      <c r="A642">
        <v>641</v>
      </c>
      <c r="B642" t="s">
        <v>583</v>
      </c>
      <c r="C642" s="43" t="s">
        <v>785</v>
      </c>
    </row>
    <row r="643" spans="1:3">
      <c r="A643">
        <v>642</v>
      </c>
      <c r="B643" t="s">
        <v>583</v>
      </c>
      <c r="C643" s="43" t="s">
        <v>785</v>
      </c>
    </row>
    <row r="644" spans="1:3">
      <c r="A644">
        <v>643</v>
      </c>
      <c r="B644" t="s">
        <v>583</v>
      </c>
      <c r="C644" s="43" t="s">
        <v>785</v>
      </c>
    </row>
    <row r="645" spans="1:3">
      <c r="A645">
        <v>644</v>
      </c>
      <c r="B645" t="s">
        <v>583</v>
      </c>
      <c r="C645" s="43" t="s">
        <v>785</v>
      </c>
    </row>
    <row r="646" spans="1:3">
      <c r="A646">
        <v>645</v>
      </c>
      <c r="B646" t="s">
        <v>583</v>
      </c>
      <c r="C646" s="43" t="s">
        <v>785</v>
      </c>
    </row>
    <row r="647" spans="1:3">
      <c r="A647">
        <v>646</v>
      </c>
      <c r="B647" t="s">
        <v>583</v>
      </c>
      <c r="C647" s="43" t="s">
        <v>785</v>
      </c>
    </row>
    <row r="648" spans="1:3">
      <c r="A648">
        <v>647</v>
      </c>
      <c r="B648" t="s">
        <v>583</v>
      </c>
      <c r="C648" s="43" t="s">
        <v>785</v>
      </c>
    </row>
    <row r="649" spans="1:3">
      <c r="A649">
        <v>648</v>
      </c>
      <c r="B649" t="s">
        <v>583</v>
      </c>
      <c r="C649" s="43" t="s">
        <v>785</v>
      </c>
    </row>
    <row r="650" spans="1:3">
      <c r="A650">
        <v>649</v>
      </c>
      <c r="B650" t="s">
        <v>583</v>
      </c>
      <c r="C650" s="43" t="s">
        <v>785</v>
      </c>
    </row>
    <row r="651" spans="1:3">
      <c r="A651">
        <v>650</v>
      </c>
      <c r="B651" t="s">
        <v>583</v>
      </c>
      <c r="C651" s="43" t="s">
        <v>785</v>
      </c>
    </row>
    <row r="652" spans="1:3">
      <c r="A652">
        <v>651</v>
      </c>
      <c r="B652" t="s">
        <v>583</v>
      </c>
      <c r="C652" s="43" t="s">
        <v>785</v>
      </c>
    </row>
    <row r="653" spans="1:3">
      <c r="A653">
        <v>652</v>
      </c>
      <c r="B653" t="s">
        <v>583</v>
      </c>
      <c r="C653" s="43" t="s">
        <v>785</v>
      </c>
    </row>
    <row r="654" spans="1:3">
      <c r="A654">
        <v>653</v>
      </c>
      <c r="B654" t="s">
        <v>583</v>
      </c>
      <c r="C654" s="43" t="s">
        <v>785</v>
      </c>
    </row>
    <row r="655" spans="1:3">
      <c r="A655">
        <v>654</v>
      </c>
      <c r="B655" t="s">
        <v>583</v>
      </c>
      <c r="C655" s="43" t="s">
        <v>785</v>
      </c>
    </row>
    <row r="656" spans="1:3">
      <c r="A656">
        <v>655</v>
      </c>
      <c r="B656" t="s">
        <v>583</v>
      </c>
      <c r="C656" s="43" t="s">
        <v>785</v>
      </c>
    </row>
    <row r="657" spans="1:3">
      <c r="A657">
        <v>656</v>
      </c>
      <c r="B657" t="s">
        <v>583</v>
      </c>
      <c r="C657" s="43" t="s">
        <v>785</v>
      </c>
    </row>
    <row r="658" spans="1:3">
      <c r="A658">
        <v>657</v>
      </c>
      <c r="B658" t="s">
        <v>583</v>
      </c>
      <c r="C658" s="43" t="s">
        <v>785</v>
      </c>
    </row>
    <row r="659" spans="1:3">
      <c r="A659">
        <v>658</v>
      </c>
      <c r="B659" t="s">
        <v>583</v>
      </c>
      <c r="C659" s="43" t="s">
        <v>785</v>
      </c>
    </row>
    <row r="660" spans="1:3">
      <c r="A660">
        <v>659</v>
      </c>
      <c r="B660" t="s">
        <v>583</v>
      </c>
      <c r="C660" s="43" t="s">
        <v>785</v>
      </c>
    </row>
    <row r="661" spans="1:3">
      <c r="A661">
        <v>660</v>
      </c>
      <c r="B661" t="s">
        <v>583</v>
      </c>
      <c r="C661" s="43" t="s">
        <v>785</v>
      </c>
    </row>
    <row r="662" spans="1:3">
      <c r="A662">
        <v>661</v>
      </c>
      <c r="B662" t="s">
        <v>583</v>
      </c>
      <c r="C662" s="43" t="s">
        <v>785</v>
      </c>
    </row>
    <row r="663" spans="1:3">
      <c r="A663">
        <v>662</v>
      </c>
      <c r="B663" t="s">
        <v>583</v>
      </c>
      <c r="C663" s="43" t="s">
        <v>785</v>
      </c>
    </row>
    <row r="664" spans="1:3">
      <c r="A664">
        <v>663</v>
      </c>
      <c r="B664" t="s">
        <v>583</v>
      </c>
      <c r="C664" s="43" t="s">
        <v>785</v>
      </c>
    </row>
    <row r="665" spans="1:3">
      <c r="A665">
        <v>664</v>
      </c>
      <c r="B665" t="s">
        <v>583</v>
      </c>
      <c r="C665" s="43" t="s">
        <v>785</v>
      </c>
    </row>
    <row r="666" spans="1:3">
      <c r="A666">
        <v>665</v>
      </c>
      <c r="B666" t="s">
        <v>583</v>
      </c>
      <c r="C666" s="43" t="s">
        <v>785</v>
      </c>
    </row>
    <row r="667" spans="1:3">
      <c r="A667">
        <v>666</v>
      </c>
      <c r="B667" t="s">
        <v>583</v>
      </c>
      <c r="C667" s="43" t="s">
        <v>785</v>
      </c>
    </row>
    <row r="668" spans="1:3">
      <c r="A668">
        <v>667</v>
      </c>
      <c r="B668" t="s">
        <v>583</v>
      </c>
      <c r="C668" s="43" t="s">
        <v>785</v>
      </c>
    </row>
    <row r="669" spans="1:3">
      <c r="A669">
        <v>668</v>
      </c>
      <c r="B669" t="s">
        <v>583</v>
      </c>
      <c r="C669" s="43" t="s">
        <v>785</v>
      </c>
    </row>
    <row r="670" spans="1:3">
      <c r="A670">
        <v>669</v>
      </c>
      <c r="B670" t="s">
        <v>583</v>
      </c>
      <c r="C670" s="43" t="s">
        <v>785</v>
      </c>
    </row>
    <row r="671" spans="1:3">
      <c r="A671">
        <v>670</v>
      </c>
      <c r="B671" t="s">
        <v>583</v>
      </c>
      <c r="C671" s="43" t="s">
        <v>785</v>
      </c>
    </row>
    <row r="672" spans="1:3">
      <c r="A672">
        <v>671</v>
      </c>
      <c r="B672" t="s">
        <v>583</v>
      </c>
      <c r="C672" s="43" t="s">
        <v>785</v>
      </c>
    </row>
    <row r="673" spans="1:3">
      <c r="A673">
        <v>672</v>
      </c>
      <c r="B673" t="s">
        <v>583</v>
      </c>
      <c r="C673" s="43" t="s">
        <v>785</v>
      </c>
    </row>
    <row r="674" spans="1:3">
      <c r="A674">
        <v>673</v>
      </c>
      <c r="B674" t="s">
        <v>583</v>
      </c>
      <c r="C674" s="43" t="s">
        <v>785</v>
      </c>
    </row>
    <row r="675" spans="1:3">
      <c r="A675">
        <v>674</v>
      </c>
      <c r="B675" t="s">
        <v>583</v>
      </c>
      <c r="C675" s="43" t="s">
        <v>785</v>
      </c>
    </row>
    <row r="676" spans="1:3">
      <c r="A676">
        <v>675</v>
      </c>
      <c r="B676" t="s">
        <v>583</v>
      </c>
      <c r="C676" s="43" t="s">
        <v>785</v>
      </c>
    </row>
    <row r="677" spans="1:3">
      <c r="A677">
        <v>676</v>
      </c>
      <c r="B677" t="s">
        <v>583</v>
      </c>
      <c r="C677" s="43" t="s">
        <v>785</v>
      </c>
    </row>
    <row r="678" spans="1:3">
      <c r="A678">
        <v>677</v>
      </c>
      <c r="B678" t="s">
        <v>583</v>
      </c>
      <c r="C678" s="43" t="s">
        <v>785</v>
      </c>
    </row>
    <row r="679" spans="1:3">
      <c r="A679">
        <v>678</v>
      </c>
      <c r="B679" t="s">
        <v>583</v>
      </c>
      <c r="C679" s="43" t="s">
        <v>785</v>
      </c>
    </row>
    <row r="680" spans="1:3">
      <c r="A680">
        <v>679</v>
      </c>
      <c r="B680" t="s">
        <v>583</v>
      </c>
      <c r="C680" s="43" t="s">
        <v>785</v>
      </c>
    </row>
    <row r="681" spans="1:3">
      <c r="A681">
        <v>680</v>
      </c>
      <c r="B681" t="s">
        <v>583</v>
      </c>
      <c r="C681" s="43" t="s">
        <v>785</v>
      </c>
    </row>
    <row r="682" spans="1:3">
      <c r="A682">
        <v>681</v>
      </c>
      <c r="B682" t="s">
        <v>583</v>
      </c>
      <c r="C682" s="43" t="s">
        <v>786</v>
      </c>
    </row>
    <row r="683" spans="1:3">
      <c r="A683">
        <v>682</v>
      </c>
      <c r="B683" t="s">
        <v>583</v>
      </c>
      <c r="C683" s="43" t="s">
        <v>786</v>
      </c>
    </row>
    <row r="684" spans="1:3">
      <c r="A684">
        <v>683</v>
      </c>
      <c r="B684" t="s">
        <v>583</v>
      </c>
      <c r="C684" s="43" t="s">
        <v>786</v>
      </c>
    </row>
    <row r="685" spans="1:3">
      <c r="A685">
        <v>684</v>
      </c>
      <c r="B685" t="s">
        <v>583</v>
      </c>
      <c r="C685" s="43" t="s">
        <v>786</v>
      </c>
    </row>
    <row r="686" spans="1:3">
      <c r="A686">
        <v>685</v>
      </c>
      <c r="B686" t="s">
        <v>583</v>
      </c>
      <c r="C686" s="43" t="s">
        <v>786</v>
      </c>
    </row>
    <row r="687" spans="1:3">
      <c r="A687">
        <v>686</v>
      </c>
      <c r="B687" t="s">
        <v>583</v>
      </c>
      <c r="C687" s="43" t="s">
        <v>786</v>
      </c>
    </row>
    <row r="688" spans="1:3">
      <c r="A688">
        <v>687</v>
      </c>
      <c r="B688" t="s">
        <v>583</v>
      </c>
      <c r="C688" s="43" t="s">
        <v>786</v>
      </c>
    </row>
    <row r="689" spans="1:3">
      <c r="A689">
        <v>688</v>
      </c>
      <c r="B689" t="s">
        <v>583</v>
      </c>
      <c r="C689" s="43" t="s">
        <v>786</v>
      </c>
    </row>
    <row r="690" spans="1:3">
      <c r="A690">
        <v>689</v>
      </c>
      <c r="B690" t="s">
        <v>583</v>
      </c>
      <c r="C690" s="43" t="s">
        <v>786</v>
      </c>
    </row>
    <row r="691" spans="1:3">
      <c r="A691">
        <v>690</v>
      </c>
      <c r="B691" t="s">
        <v>583</v>
      </c>
      <c r="C691" s="43" t="s">
        <v>786</v>
      </c>
    </row>
    <row r="692" spans="1:3">
      <c r="A692">
        <v>691</v>
      </c>
      <c r="B692" t="s">
        <v>583</v>
      </c>
      <c r="C692" s="43" t="s">
        <v>786</v>
      </c>
    </row>
    <row r="693" spans="1:3">
      <c r="A693">
        <v>692</v>
      </c>
      <c r="B693" t="s">
        <v>583</v>
      </c>
      <c r="C693" s="43" t="s">
        <v>786</v>
      </c>
    </row>
    <row r="694" spans="1:3">
      <c r="A694">
        <v>693</v>
      </c>
      <c r="B694" t="s">
        <v>583</v>
      </c>
      <c r="C694" s="43" t="s">
        <v>786</v>
      </c>
    </row>
    <row r="695" spans="1:3">
      <c r="A695">
        <v>694</v>
      </c>
      <c r="B695" t="s">
        <v>583</v>
      </c>
      <c r="C695" s="43" t="s">
        <v>786</v>
      </c>
    </row>
    <row r="696" spans="1:3">
      <c r="A696">
        <v>695</v>
      </c>
      <c r="B696" t="s">
        <v>583</v>
      </c>
      <c r="C696" s="43" t="s">
        <v>786</v>
      </c>
    </row>
    <row r="697" spans="1:3">
      <c r="A697">
        <v>696</v>
      </c>
      <c r="B697" t="s">
        <v>583</v>
      </c>
      <c r="C697" s="43" t="s">
        <v>786</v>
      </c>
    </row>
    <row r="698" spans="1:3">
      <c r="A698">
        <v>697</v>
      </c>
      <c r="B698" t="s">
        <v>583</v>
      </c>
      <c r="C698" s="43" t="s">
        <v>786</v>
      </c>
    </row>
    <row r="699" spans="1:3">
      <c r="A699">
        <v>698</v>
      </c>
      <c r="B699" t="s">
        <v>583</v>
      </c>
      <c r="C699" s="43" t="s">
        <v>786</v>
      </c>
    </row>
    <row r="700" spans="1:3">
      <c r="A700">
        <v>699</v>
      </c>
      <c r="B700" t="s">
        <v>583</v>
      </c>
      <c r="C700" s="43" t="s">
        <v>786</v>
      </c>
    </row>
    <row r="701" spans="1:3">
      <c r="A701">
        <v>700</v>
      </c>
      <c r="B701" t="s">
        <v>583</v>
      </c>
      <c r="C701" s="43" t="s">
        <v>786</v>
      </c>
    </row>
    <row r="702" spans="1:3">
      <c r="A702">
        <v>701</v>
      </c>
      <c r="B702" t="s">
        <v>583</v>
      </c>
      <c r="C702" s="43" t="s">
        <v>786</v>
      </c>
    </row>
    <row r="703" spans="1:3">
      <c r="A703">
        <v>702</v>
      </c>
      <c r="B703" t="s">
        <v>583</v>
      </c>
      <c r="C703" s="43" t="s">
        <v>786</v>
      </c>
    </row>
    <row r="704" spans="1:3">
      <c r="A704">
        <v>703</v>
      </c>
      <c r="B704" t="s">
        <v>583</v>
      </c>
      <c r="C704" s="43" t="s">
        <v>786</v>
      </c>
    </row>
    <row r="705" spans="1:3">
      <c r="A705">
        <v>704</v>
      </c>
      <c r="B705" t="s">
        <v>583</v>
      </c>
      <c r="C705" s="43" t="s">
        <v>786</v>
      </c>
    </row>
    <row r="706" spans="1:3">
      <c r="A706">
        <v>705</v>
      </c>
      <c r="B706" t="s">
        <v>583</v>
      </c>
      <c r="C706" s="43" t="s">
        <v>786</v>
      </c>
    </row>
    <row r="707" spans="1:3">
      <c r="A707">
        <v>706</v>
      </c>
      <c r="B707" t="s">
        <v>583</v>
      </c>
      <c r="C707" s="43" t="s">
        <v>786</v>
      </c>
    </row>
    <row r="708" spans="1:3">
      <c r="A708">
        <v>707</v>
      </c>
      <c r="B708" t="s">
        <v>583</v>
      </c>
      <c r="C708" s="43" t="s">
        <v>786</v>
      </c>
    </row>
    <row r="709" spans="1:3">
      <c r="A709">
        <v>708</v>
      </c>
      <c r="B709" t="s">
        <v>583</v>
      </c>
      <c r="C709" s="43" t="s">
        <v>786</v>
      </c>
    </row>
    <row r="710" spans="1:3">
      <c r="A710">
        <v>709</v>
      </c>
      <c r="B710" t="s">
        <v>583</v>
      </c>
      <c r="C710" s="43" t="s">
        <v>786</v>
      </c>
    </row>
    <row r="711" spans="1:3">
      <c r="A711">
        <v>710</v>
      </c>
      <c r="B711" t="s">
        <v>583</v>
      </c>
      <c r="C711" s="43" t="s">
        <v>786</v>
      </c>
    </row>
    <row r="712" spans="1:3">
      <c r="A712">
        <v>711</v>
      </c>
      <c r="B712" t="s">
        <v>583</v>
      </c>
      <c r="C712" s="43" t="s">
        <v>786</v>
      </c>
    </row>
    <row r="713" spans="1:3">
      <c r="A713">
        <v>712</v>
      </c>
      <c r="B713" t="s">
        <v>583</v>
      </c>
      <c r="C713" s="43" t="s">
        <v>786</v>
      </c>
    </row>
    <row r="714" spans="1:3">
      <c r="A714">
        <v>713</v>
      </c>
      <c r="B714" t="s">
        <v>583</v>
      </c>
      <c r="C714" s="43" t="s">
        <v>786</v>
      </c>
    </row>
    <row r="715" spans="1:3">
      <c r="A715">
        <v>714</v>
      </c>
      <c r="B715" t="s">
        <v>583</v>
      </c>
      <c r="C715" s="43" t="s">
        <v>786</v>
      </c>
    </row>
    <row r="716" spans="1:3">
      <c r="A716">
        <v>715</v>
      </c>
      <c r="B716" t="s">
        <v>583</v>
      </c>
      <c r="C716" s="43" t="s">
        <v>786</v>
      </c>
    </row>
    <row r="717" spans="1:3">
      <c r="A717">
        <v>716</v>
      </c>
      <c r="B717" t="s">
        <v>583</v>
      </c>
      <c r="C717" s="43" t="s">
        <v>786</v>
      </c>
    </row>
    <row r="718" spans="1:3">
      <c r="A718">
        <v>717</v>
      </c>
      <c r="B718" t="s">
        <v>583</v>
      </c>
      <c r="C718" s="43" t="s">
        <v>786</v>
      </c>
    </row>
    <row r="719" spans="1:3">
      <c r="A719">
        <v>718</v>
      </c>
      <c r="B719" t="s">
        <v>583</v>
      </c>
      <c r="C719" s="43" t="s">
        <v>786</v>
      </c>
    </row>
    <row r="720" spans="1:3">
      <c r="A720">
        <v>719</v>
      </c>
      <c r="B720" t="s">
        <v>583</v>
      </c>
      <c r="C720" s="43" t="s">
        <v>786</v>
      </c>
    </row>
    <row r="721" spans="1:4">
      <c r="A721">
        <v>720</v>
      </c>
      <c r="B721" t="s">
        <v>583</v>
      </c>
      <c r="C721" s="43" t="s">
        <v>786</v>
      </c>
    </row>
    <row r="722" spans="1:4">
      <c r="A722">
        <v>721</v>
      </c>
      <c r="B722" t="s">
        <v>592</v>
      </c>
      <c r="C722" s="43" t="s">
        <v>768</v>
      </c>
      <c r="D722">
        <v>1</v>
      </c>
    </row>
    <row r="723" spans="1:4">
      <c r="A723">
        <v>722</v>
      </c>
      <c r="B723" t="s">
        <v>592</v>
      </c>
      <c r="C723" s="43" t="s">
        <v>768</v>
      </c>
      <c r="D723">
        <v>1</v>
      </c>
    </row>
    <row r="724" spans="1:4">
      <c r="A724">
        <v>723</v>
      </c>
      <c r="B724" t="s">
        <v>592</v>
      </c>
      <c r="C724" s="43" t="s">
        <v>768</v>
      </c>
      <c r="D724">
        <v>1</v>
      </c>
    </row>
    <row r="725" spans="1:4">
      <c r="A725">
        <v>724</v>
      </c>
      <c r="B725" t="s">
        <v>592</v>
      </c>
      <c r="C725" s="43" t="s">
        <v>768</v>
      </c>
      <c r="D725">
        <v>1</v>
      </c>
    </row>
    <row r="726" spans="1:4">
      <c r="A726">
        <v>725</v>
      </c>
      <c r="B726" t="s">
        <v>592</v>
      </c>
      <c r="C726" s="43" t="s">
        <v>768</v>
      </c>
      <c r="D726">
        <v>1</v>
      </c>
    </row>
    <row r="727" spans="1:4">
      <c r="A727">
        <v>726</v>
      </c>
      <c r="B727" t="s">
        <v>592</v>
      </c>
      <c r="C727" s="43" t="s">
        <v>768</v>
      </c>
      <c r="D727">
        <v>1</v>
      </c>
    </row>
    <row r="728" spans="1:4">
      <c r="A728">
        <v>727</v>
      </c>
      <c r="B728" t="s">
        <v>592</v>
      </c>
      <c r="C728" s="43" t="s">
        <v>768</v>
      </c>
      <c r="D728">
        <v>1</v>
      </c>
    </row>
    <row r="729" spans="1:4">
      <c r="A729">
        <v>728</v>
      </c>
      <c r="B729" t="s">
        <v>592</v>
      </c>
      <c r="C729" s="43" t="s">
        <v>768</v>
      </c>
      <c r="D729">
        <v>1</v>
      </c>
    </row>
    <row r="730" spans="1:4">
      <c r="A730">
        <v>729</v>
      </c>
      <c r="B730" t="s">
        <v>592</v>
      </c>
      <c r="C730" s="43" t="s">
        <v>768</v>
      </c>
      <c r="D730">
        <v>1</v>
      </c>
    </row>
    <row r="731" spans="1:4">
      <c r="A731">
        <v>730</v>
      </c>
      <c r="B731" t="s">
        <v>592</v>
      </c>
      <c r="C731" s="43" t="s">
        <v>768</v>
      </c>
      <c r="D731">
        <v>1</v>
      </c>
    </row>
    <row r="732" spans="1:4">
      <c r="A732">
        <v>731</v>
      </c>
      <c r="B732" t="s">
        <v>592</v>
      </c>
      <c r="C732" s="43" t="s">
        <v>768</v>
      </c>
      <c r="D732">
        <v>1</v>
      </c>
    </row>
    <row r="733" spans="1:4">
      <c r="A733">
        <v>732</v>
      </c>
      <c r="B733" t="s">
        <v>592</v>
      </c>
      <c r="C733" s="43" t="s">
        <v>768</v>
      </c>
      <c r="D733">
        <v>1</v>
      </c>
    </row>
    <row r="734" spans="1:4">
      <c r="A734">
        <v>733</v>
      </c>
      <c r="B734" t="s">
        <v>592</v>
      </c>
      <c r="C734" s="43" t="s">
        <v>768</v>
      </c>
      <c r="D734">
        <v>1</v>
      </c>
    </row>
    <row r="735" spans="1:4">
      <c r="A735">
        <v>734</v>
      </c>
      <c r="B735" t="s">
        <v>592</v>
      </c>
      <c r="C735" s="43" t="s">
        <v>768</v>
      </c>
      <c r="D735">
        <v>1</v>
      </c>
    </row>
    <row r="736" spans="1:4">
      <c r="A736">
        <v>735</v>
      </c>
      <c r="B736" t="s">
        <v>592</v>
      </c>
      <c r="C736" s="43" t="s">
        <v>768</v>
      </c>
      <c r="D736">
        <v>1</v>
      </c>
    </row>
    <row r="737" spans="1:4">
      <c r="A737">
        <v>736</v>
      </c>
      <c r="B737" t="s">
        <v>592</v>
      </c>
      <c r="C737" s="43" t="s">
        <v>768</v>
      </c>
      <c r="D737">
        <v>1</v>
      </c>
    </row>
    <row r="738" spans="1:4">
      <c r="A738">
        <v>737</v>
      </c>
      <c r="B738" t="s">
        <v>592</v>
      </c>
      <c r="C738" s="43" t="s">
        <v>768</v>
      </c>
      <c r="D738">
        <v>1</v>
      </c>
    </row>
    <row r="739" spans="1:4">
      <c r="A739">
        <v>738</v>
      </c>
      <c r="B739" t="s">
        <v>592</v>
      </c>
      <c r="C739" s="43" t="s">
        <v>768</v>
      </c>
      <c r="D739">
        <v>1</v>
      </c>
    </row>
    <row r="740" spans="1:4">
      <c r="A740">
        <v>739</v>
      </c>
      <c r="B740" t="s">
        <v>592</v>
      </c>
      <c r="C740" s="43" t="s">
        <v>768</v>
      </c>
      <c r="D740">
        <v>1</v>
      </c>
    </row>
    <row r="741" spans="1:4">
      <c r="A741">
        <v>740</v>
      </c>
      <c r="B741" t="s">
        <v>592</v>
      </c>
      <c r="C741" s="43" t="s">
        <v>768</v>
      </c>
      <c r="D741">
        <v>1</v>
      </c>
    </row>
    <row r="742" spans="1:4">
      <c r="A742">
        <v>741</v>
      </c>
      <c r="B742" t="s">
        <v>592</v>
      </c>
      <c r="C742" s="43" t="s">
        <v>768</v>
      </c>
      <c r="D742">
        <v>1</v>
      </c>
    </row>
    <row r="743" spans="1:4">
      <c r="A743">
        <v>742</v>
      </c>
      <c r="B743" t="s">
        <v>592</v>
      </c>
      <c r="C743" s="43" t="s">
        <v>768</v>
      </c>
      <c r="D743">
        <v>1</v>
      </c>
    </row>
    <row r="744" spans="1:4">
      <c r="A744">
        <v>743</v>
      </c>
      <c r="B744" t="s">
        <v>592</v>
      </c>
      <c r="C744" s="43" t="s">
        <v>768</v>
      </c>
      <c r="D744">
        <v>1</v>
      </c>
    </row>
    <row r="745" spans="1:4">
      <c r="A745">
        <v>744</v>
      </c>
      <c r="B745" t="s">
        <v>592</v>
      </c>
      <c r="C745" s="43" t="s">
        <v>768</v>
      </c>
      <c r="D745">
        <v>1</v>
      </c>
    </row>
    <row r="746" spans="1:4">
      <c r="A746">
        <v>745</v>
      </c>
      <c r="B746" t="s">
        <v>592</v>
      </c>
      <c r="C746" s="43" t="s">
        <v>768</v>
      </c>
      <c r="D746">
        <v>1</v>
      </c>
    </row>
    <row r="747" spans="1:4">
      <c r="A747">
        <v>746</v>
      </c>
      <c r="B747" t="s">
        <v>592</v>
      </c>
      <c r="C747" s="43" t="s">
        <v>768</v>
      </c>
      <c r="D747">
        <v>1</v>
      </c>
    </row>
    <row r="748" spans="1:4">
      <c r="A748">
        <v>747</v>
      </c>
      <c r="B748" t="s">
        <v>592</v>
      </c>
      <c r="C748" s="43" t="s">
        <v>768</v>
      </c>
      <c r="D748">
        <v>1</v>
      </c>
    </row>
    <row r="749" spans="1:4">
      <c r="A749">
        <v>748</v>
      </c>
      <c r="B749" t="s">
        <v>592</v>
      </c>
      <c r="C749" s="43" t="s">
        <v>768</v>
      </c>
      <c r="D749">
        <v>1</v>
      </c>
    </row>
    <row r="750" spans="1:4">
      <c r="A750">
        <v>749</v>
      </c>
      <c r="B750" t="s">
        <v>592</v>
      </c>
      <c r="C750" s="43" t="s">
        <v>768</v>
      </c>
      <c r="D750">
        <v>1</v>
      </c>
    </row>
    <row r="751" spans="1:4">
      <c r="A751">
        <v>750</v>
      </c>
      <c r="B751" t="s">
        <v>592</v>
      </c>
      <c r="C751" s="43" t="s">
        <v>768</v>
      </c>
      <c r="D751">
        <v>1</v>
      </c>
    </row>
    <row r="752" spans="1:4">
      <c r="A752">
        <v>751</v>
      </c>
      <c r="B752" t="s">
        <v>592</v>
      </c>
      <c r="C752" s="43" t="s">
        <v>768</v>
      </c>
      <c r="D752">
        <v>1</v>
      </c>
    </row>
    <row r="753" spans="1:4">
      <c r="A753">
        <v>752</v>
      </c>
      <c r="B753" t="s">
        <v>592</v>
      </c>
      <c r="C753" s="43" t="s">
        <v>768</v>
      </c>
      <c r="D753">
        <v>1</v>
      </c>
    </row>
    <row r="754" spans="1:4">
      <c r="A754">
        <v>753</v>
      </c>
      <c r="B754" t="s">
        <v>592</v>
      </c>
      <c r="C754" s="43" t="s">
        <v>768</v>
      </c>
      <c r="D754">
        <v>1</v>
      </c>
    </row>
    <row r="755" spans="1:4">
      <c r="A755">
        <v>754</v>
      </c>
      <c r="B755" t="s">
        <v>592</v>
      </c>
      <c r="C755" s="43" t="s">
        <v>768</v>
      </c>
      <c r="D755">
        <v>1</v>
      </c>
    </row>
    <row r="756" spans="1:4">
      <c r="A756">
        <v>755</v>
      </c>
      <c r="B756" t="s">
        <v>592</v>
      </c>
      <c r="C756" s="43" t="s">
        <v>768</v>
      </c>
      <c r="D756">
        <v>1</v>
      </c>
    </row>
    <row r="757" spans="1:4">
      <c r="A757">
        <v>756</v>
      </c>
      <c r="B757" t="s">
        <v>592</v>
      </c>
      <c r="C757" s="43" t="s">
        <v>768</v>
      </c>
      <c r="D757">
        <v>1</v>
      </c>
    </row>
    <row r="758" spans="1:4">
      <c r="A758">
        <v>757</v>
      </c>
      <c r="B758" t="s">
        <v>592</v>
      </c>
      <c r="C758" s="43" t="s">
        <v>768</v>
      </c>
      <c r="D758">
        <v>1</v>
      </c>
    </row>
    <row r="759" spans="1:4">
      <c r="A759">
        <v>758</v>
      </c>
      <c r="B759" t="s">
        <v>592</v>
      </c>
      <c r="C759" s="43" t="s">
        <v>768</v>
      </c>
      <c r="D759">
        <v>1</v>
      </c>
    </row>
    <row r="760" spans="1:4">
      <c r="A760">
        <v>759</v>
      </c>
      <c r="B760" t="s">
        <v>592</v>
      </c>
      <c r="C760" s="43" t="s">
        <v>768</v>
      </c>
      <c r="D760">
        <v>1</v>
      </c>
    </row>
    <row r="761" spans="1:4">
      <c r="A761">
        <v>760</v>
      </c>
      <c r="B761" t="s">
        <v>592</v>
      </c>
      <c r="C761" s="43" t="s">
        <v>768</v>
      </c>
      <c r="D761">
        <v>1</v>
      </c>
    </row>
    <row r="762" spans="1:4">
      <c r="A762">
        <v>761</v>
      </c>
      <c r="B762" t="s">
        <v>592</v>
      </c>
      <c r="C762" s="43" t="s">
        <v>768</v>
      </c>
      <c r="D762">
        <v>1</v>
      </c>
    </row>
    <row r="763" spans="1:4">
      <c r="A763">
        <v>762</v>
      </c>
      <c r="B763" t="s">
        <v>592</v>
      </c>
      <c r="C763" s="43" t="s">
        <v>768</v>
      </c>
      <c r="D763">
        <v>1</v>
      </c>
    </row>
    <row r="764" spans="1:4">
      <c r="A764">
        <v>763</v>
      </c>
      <c r="B764" t="s">
        <v>592</v>
      </c>
      <c r="C764" s="43" t="s">
        <v>768</v>
      </c>
      <c r="D764">
        <v>1</v>
      </c>
    </row>
    <row r="765" spans="1:4">
      <c r="A765">
        <v>764</v>
      </c>
      <c r="B765" t="s">
        <v>592</v>
      </c>
      <c r="C765" s="43" t="s">
        <v>768</v>
      </c>
      <c r="D765">
        <v>1</v>
      </c>
    </row>
    <row r="766" spans="1:4">
      <c r="A766">
        <v>765</v>
      </c>
      <c r="B766" t="s">
        <v>592</v>
      </c>
      <c r="C766" s="43" t="s">
        <v>768</v>
      </c>
      <c r="D766">
        <v>1</v>
      </c>
    </row>
    <row r="767" spans="1:4">
      <c r="A767">
        <v>766</v>
      </c>
      <c r="B767" t="s">
        <v>592</v>
      </c>
      <c r="C767" s="43" t="s">
        <v>768</v>
      </c>
      <c r="D767">
        <v>1</v>
      </c>
    </row>
    <row r="768" spans="1:4">
      <c r="A768">
        <v>767</v>
      </c>
      <c r="B768" t="s">
        <v>592</v>
      </c>
      <c r="C768" s="43" t="s">
        <v>768</v>
      </c>
      <c r="D768">
        <v>1</v>
      </c>
    </row>
    <row r="769" spans="1:4">
      <c r="A769">
        <v>768</v>
      </c>
      <c r="B769" t="s">
        <v>592</v>
      </c>
      <c r="C769" s="43" t="s">
        <v>768</v>
      </c>
      <c r="D769">
        <v>1</v>
      </c>
    </row>
    <row r="770" spans="1:4">
      <c r="A770">
        <v>769</v>
      </c>
      <c r="B770" t="s">
        <v>592</v>
      </c>
      <c r="C770" s="43" t="s">
        <v>768</v>
      </c>
      <c r="D770">
        <v>1</v>
      </c>
    </row>
    <row r="771" spans="1:4">
      <c r="A771">
        <v>770</v>
      </c>
      <c r="B771" t="s">
        <v>592</v>
      </c>
      <c r="C771" s="43" t="s">
        <v>768</v>
      </c>
      <c r="D771">
        <v>1</v>
      </c>
    </row>
    <row r="772" spans="1:4">
      <c r="A772">
        <v>771</v>
      </c>
      <c r="B772" t="s">
        <v>592</v>
      </c>
      <c r="C772" s="43" t="s">
        <v>768</v>
      </c>
      <c r="D772">
        <v>1</v>
      </c>
    </row>
    <row r="773" spans="1:4">
      <c r="A773">
        <v>772</v>
      </c>
      <c r="B773" t="s">
        <v>592</v>
      </c>
      <c r="C773" s="43" t="s">
        <v>768</v>
      </c>
      <c r="D773">
        <v>1</v>
      </c>
    </row>
    <row r="774" spans="1:4">
      <c r="A774">
        <v>773</v>
      </c>
      <c r="B774" t="s">
        <v>592</v>
      </c>
      <c r="C774" s="43" t="s">
        <v>768</v>
      </c>
      <c r="D774">
        <v>1</v>
      </c>
    </row>
    <row r="775" spans="1:4">
      <c r="A775">
        <v>774</v>
      </c>
      <c r="B775" t="s">
        <v>592</v>
      </c>
      <c r="C775" s="43" t="s">
        <v>768</v>
      </c>
      <c r="D775">
        <v>1</v>
      </c>
    </row>
    <row r="776" spans="1:4">
      <c r="A776">
        <v>775</v>
      </c>
      <c r="B776" t="s">
        <v>592</v>
      </c>
      <c r="C776" s="43" t="s">
        <v>768</v>
      </c>
      <c r="D776">
        <v>1</v>
      </c>
    </row>
    <row r="777" spans="1:4">
      <c r="A777">
        <v>776</v>
      </c>
      <c r="B777" t="s">
        <v>592</v>
      </c>
      <c r="C777" s="43" t="s">
        <v>768</v>
      </c>
      <c r="D777">
        <v>1</v>
      </c>
    </row>
    <row r="778" spans="1:4">
      <c r="A778">
        <v>777</v>
      </c>
      <c r="B778" t="s">
        <v>592</v>
      </c>
      <c r="C778" s="43" t="s">
        <v>768</v>
      </c>
      <c r="D778">
        <v>1</v>
      </c>
    </row>
    <row r="779" spans="1:4">
      <c r="A779">
        <v>778</v>
      </c>
      <c r="B779" t="s">
        <v>592</v>
      </c>
      <c r="C779" s="43" t="s">
        <v>768</v>
      </c>
      <c r="D779">
        <v>1</v>
      </c>
    </row>
    <row r="780" spans="1:4">
      <c r="A780">
        <v>779</v>
      </c>
      <c r="B780" t="s">
        <v>592</v>
      </c>
      <c r="C780" s="43" t="s">
        <v>768</v>
      </c>
      <c r="D780">
        <v>1</v>
      </c>
    </row>
    <row r="781" spans="1:4">
      <c r="A781">
        <v>780</v>
      </c>
      <c r="B781" t="s">
        <v>592</v>
      </c>
      <c r="C781" s="43" t="s">
        <v>768</v>
      </c>
      <c r="D781">
        <v>1</v>
      </c>
    </row>
    <row r="782" spans="1:4">
      <c r="A782">
        <v>781</v>
      </c>
      <c r="B782" t="s">
        <v>592</v>
      </c>
      <c r="C782" s="43" t="s">
        <v>770</v>
      </c>
      <c r="D782">
        <v>1</v>
      </c>
    </row>
    <row r="783" spans="1:4">
      <c r="A783">
        <v>782</v>
      </c>
      <c r="B783" t="s">
        <v>592</v>
      </c>
      <c r="C783" s="43" t="s">
        <v>770</v>
      </c>
      <c r="D783">
        <v>1</v>
      </c>
    </row>
    <row r="784" spans="1:4">
      <c r="A784">
        <v>783</v>
      </c>
      <c r="B784" t="s">
        <v>592</v>
      </c>
      <c r="C784" s="43" t="s">
        <v>770</v>
      </c>
      <c r="D784">
        <v>1</v>
      </c>
    </row>
    <row r="785" spans="1:4">
      <c r="A785">
        <v>784</v>
      </c>
      <c r="B785" t="s">
        <v>592</v>
      </c>
      <c r="C785" s="43" t="s">
        <v>770</v>
      </c>
      <c r="D785">
        <v>1</v>
      </c>
    </row>
    <row r="786" spans="1:4">
      <c r="A786">
        <v>785</v>
      </c>
      <c r="B786" t="s">
        <v>592</v>
      </c>
      <c r="C786" s="43" t="s">
        <v>770</v>
      </c>
      <c r="D786">
        <v>1</v>
      </c>
    </row>
    <row r="787" spans="1:4">
      <c r="A787">
        <v>786</v>
      </c>
      <c r="B787" t="s">
        <v>592</v>
      </c>
      <c r="C787" s="43" t="s">
        <v>770</v>
      </c>
      <c r="D787">
        <v>1</v>
      </c>
    </row>
    <row r="788" spans="1:4">
      <c r="A788">
        <v>787</v>
      </c>
      <c r="B788" t="s">
        <v>592</v>
      </c>
      <c r="C788" s="43" t="s">
        <v>770</v>
      </c>
      <c r="D788">
        <v>1</v>
      </c>
    </row>
    <row r="789" spans="1:4">
      <c r="A789">
        <v>788</v>
      </c>
      <c r="B789" t="s">
        <v>592</v>
      </c>
      <c r="C789" s="43" t="s">
        <v>770</v>
      </c>
      <c r="D789">
        <v>1</v>
      </c>
    </row>
    <row r="790" spans="1:4">
      <c r="A790">
        <v>789</v>
      </c>
      <c r="B790" t="s">
        <v>592</v>
      </c>
      <c r="C790" s="43" t="s">
        <v>770</v>
      </c>
      <c r="D790">
        <v>1</v>
      </c>
    </row>
    <row r="791" spans="1:4">
      <c r="A791">
        <v>790</v>
      </c>
      <c r="B791" t="s">
        <v>592</v>
      </c>
      <c r="C791" s="43" t="s">
        <v>770</v>
      </c>
      <c r="D791">
        <v>1</v>
      </c>
    </row>
    <row r="792" spans="1:4">
      <c r="A792">
        <v>791</v>
      </c>
      <c r="B792" t="s">
        <v>592</v>
      </c>
      <c r="C792" s="43" t="s">
        <v>770</v>
      </c>
      <c r="D792">
        <v>1</v>
      </c>
    </row>
    <row r="793" spans="1:4">
      <c r="A793">
        <v>792</v>
      </c>
      <c r="B793" t="s">
        <v>592</v>
      </c>
      <c r="C793" s="43" t="s">
        <v>770</v>
      </c>
      <c r="D793">
        <v>1</v>
      </c>
    </row>
    <row r="794" spans="1:4">
      <c r="A794">
        <v>793</v>
      </c>
      <c r="B794" t="s">
        <v>592</v>
      </c>
      <c r="C794" s="43" t="s">
        <v>770</v>
      </c>
      <c r="D794">
        <v>1</v>
      </c>
    </row>
    <row r="795" spans="1:4">
      <c r="A795">
        <v>794</v>
      </c>
      <c r="B795" t="s">
        <v>592</v>
      </c>
      <c r="C795" s="43" t="s">
        <v>770</v>
      </c>
      <c r="D795">
        <v>1</v>
      </c>
    </row>
    <row r="796" spans="1:4">
      <c r="A796">
        <v>795</v>
      </c>
      <c r="B796" t="s">
        <v>592</v>
      </c>
      <c r="C796" s="43" t="s">
        <v>770</v>
      </c>
      <c r="D796">
        <v>1</v>
      </c>
    </row>
    <row r="797" spans="1:4">
      <c r="A797">
        <v>796</v>
      </c>
      <c r="B797" t="s">
        <v>592</v>
      </c>
      <c r="C797" s="43" t="s">
        <v>770</v>
      </c>
      <c r="D797">
        <v>1</v>
      </c>
    </row>
    <row r="798" spans="1:4">
      <c r="A798">
        <v>797</v>
      </c>
      <c r="B798" t="s">
        <v>592</v>
      </c>
      <c r="C798" s="43" t="s">
        <v>770</v>
      </c>
      <c r="D798">
        <v>1</v>
      </c>
    </row>
    <row r="799" spans="1:4">
      <c r="A799">
        <v>798</v>
      </c>
      <c r="B799" t="s">
        <v>592</v>
      </c>
      <c r="C799" s="43" t="s">
        <v>770</v>
      </c>
      <c r="D799">
        <v>1</v>
      </c>
    </row>
    <row r="800" spans="1:4">
      <c r="A800">
        <v>799</v>
      </c>
      <c r="B800" t="s">
        <v>592</v>
      </c>
      <c r="C800" s="43" t="s">
        <v>770</v>
      </c>
      <c r="D800">
        <v>1</v>
      </c>
    </row>
    <row r="801" spans="1:4">
      <c r="A801">
        <v>800</v>
      </c>
      <c r="B801" t="s">
        <v>592</v>
      </c>
      <c r="C801" s="43" t="s">
        <v>770</v>
      </c>
      <c r="D801">
        <v>1</v>
      </c>
    </row>
    <row r="802" spans="1:4">
      <c r="A802">
        <v>801</v>
      </c>
      <c r="B802" t="s">
        <v>592</v>
      </c>
      <c r="C802" s="43" t="s">
        <v>770</v>
      </c>
      <c r="D802">
        <v>1</v>
      </c>
    </row>
    <row r="803" spans="1:4">
      <c r="A803">
        <v>802</v>
      </c>
      <c r="B803" t="s">
        <v>592</v>
      </c>
      <c r="C803" s="43" t="s">
        <v>770</v>
      </c>
      <c r="D803">
        <v>1</v>
      </c>
    </row>
    <row r="804" spans="1:4">
      <c r="A804">
        <v>803</v>
      </c>
      <c r="B804" t="s">
        <v>592</v>
      </c>
      <c r="C804" s="43" t="s">
        <v>770</v>
      </c>
      <c r="D804">
        <v>1</v>
      </c>
    </row>
    <row r="805" spans="1:4">
      <c r="A805">
        <v>804</v>
      </c>
      <c r="B805" t="s">
        <v>592</v>
      </c>
      <c r="C805" s="43" t="s">
        <v>770</v>
      </c>
      <c r="D805">
        <v>1</v>
      </c>
    </row>
    <row r="806" spans="1:4">
      <c r="A806">
        <v>805</v>
      </c>
      <c r="B806" t="s">
        <v>592</v>
      </c>
      <c r="C806" s="43" t="s">
        <v>770</v>
      </c>
      <c r="D806">
        <v>1</v>
      </c>
    </row>
    <row r="807" spans="1:4">
      <c r="A807">
        <v>806</v>
      </c>
      <c r="B807" t="s">
        <v>592</v>
      </c>
      <c r="C807" s="43" t="s">
        <v>770</v>
      </c>
      <c r="D807">
        <v>1</v>
      </c>
    </row>
    <row r="808" spans="1:4">
      <c r="A808">
        <v>807</v>
      </c>
      <c r="B808" t="s">
        <v>592</v>
      </c>
      <c r="C808" s="43" t="s">
        <v>770</v>
      </c>
      <c r="D808">
        <v>1</v>
      </c>
    </row>
    <row r="809" spans="1:4">
      <c r="A809">
        <v>808</v>
      </c>
      <c r="B809" t="s">
        <v>592</v>
      </c>
      <c r="C809" s="43" t="s">
        <v>770</v>
      </c>
      <c r="D809">
        <v>1</v>
      </c>
    </row>
    <row r="810" spans="1:4">
      <c r="A810">
        <v>809</v>
      </c>
      <c r="B810" t="s">
        <v>592</v>
      </c>
      <c r="C810" s="43" t="s">
        <v>770</v>
      </c>
      <c r="D810">
        <v>1</v>
      </c>
    </row>
    <row r="811" spans="1:4">
      <c r="A811">
        <v>810</v>
      </c>
      <c r="B811" t="s">
        <v>592</v>
      </c>
      <c r="C811" s="43" t="s">
        <v>770</v>
      </c>
      <c r="D811">
        <v>1</v>
      </c>
    </row>
    <row r="812" spans="1:4">
      <c r="A812">
        <v>811</v>
      </c>
      <c r="B812" t="s">
        <v>592</v>
      </c>
      <c r="C812" s="43" t="s">
        <v>770</v>
      </c>
      <c r="D812">
        <v>1</v>
      </c>
    </row>
    <row r="813" spans="1:4">
      <c r="A813">
        <v>812</v>
      </c>
      <c r="B813" t="s">
        <v>592</v>
      </c>
      <c r="C813" s="43" t="s">
        <v>770</v>
      </c>
      <c r="D813">
        <v>1</v>
      </c>
    </row>
    <row r="814" spans="1:4">
      <c r="A814">
        <v>813</v>
      </c>
      <c r="B814" t="s">
        <v>592</v>
      </c>
      <c r="C814" s="43" t="s">
        <v>770</v>
      </c>
      <c r="D814">
        <v>1</v>
      </c>
    </row>
    <row r="815" spans="1:4">
      <c r="A815">
        <v>814</v>
      </c>
      <c r="B815" t="s">
        <v>592</v>
      </c>
      <c r="C815" s="43" t="s">
        <v>770</v>
      </c>
      <c r="D815">
        <v>1</v>
      </c>
    </row>
    <row r="816" spans="1:4">
      <c r="A816">
        <v>815</v>
      </c>
      <c r="B816" t="s">
        <v>592</v>
      </c>
      <c r="C816" s="43" t="s">
        <v>770</v>
      </c>
      <c r="D816">
        <v>1</v>
      </c>
    </row>
    <row r="817" spans="1:4">
      <c r="A817">
        <v>816</v>
      </c>
      <c r="B817" t="s">
        <v>592</v>
      </c>
      <c r="C817" s="43" t="s">
        <v>770</v>
      </c>
      <c r="D817">
        <v>1</v>
      </c>
    </row>
    <row r="818" spans="1:4">
      <c r="A818">
        <v>817</v>
      </c>
      <c r="B818" t="s">
        <v>592</v>
      </c>
      <c r="C818" s="43" t="s">
        <v>770</v>
      </c>
      <c r="D818">
        <v>1</v>
      </c>
    </row>
    <row r="819" spans="1:4">
      <c r="A819">
        <v>818</v>
      </c>
      <c r="B819" t="s">
        <v>592</v>
      </c>
      <c r="C819" s="43" t="s">
        <v>770</v>
      </c>
      <c r="D819">
        <v>1</v>
      </c>
    </row>
    <row r="820" spans="1:4">
      <c r="A820">
        <v>819</v>
      </c>
      <c r="B820" t="s">
        <v>592</v>
      </c>
      <c r="C820" s="43" t="s">
        <v>770</v>
      </c>
      <c r="D820">
        <v>1</v>
      </c>
    </row>
    <row r="821" spans="1:4">
      <c r="A821">
        <v>820</v>
      </c>
      <c r="B821" t="s">
        <v>592</v>
      </c>
      <c r="C821" s="43" t="s">
        <v>770</v>
      </c>
      <c r="D821">
        <v>1</v>
      </c>
    </row>
    <row r="822" spans="1:4">
      <c r="A822">
        <v>821</v>
      </c>
      <c r="B822" t="s">
        <v>592</v>
      </c>
      <c r="C822" s="43" t="s">
        <v>770</v>
      </c>
      <c r="D822">
        <v>1</v>
      </c>
    </row>
    <row r="823" spans="1:4">
      <c r="A823">
        <v>822</v>
      </c>
      <c r="B823" t="s">
        <v>592</v>
      </c>
      <c r="C823" s="43" t="s">
        <v>770</v>
      </c>
      <c r="D823">
        <v>1</v>
      </c>
    </row>
    <row r="824" spans="1:4">
      <c r="A824">
        <v>823</v>
      </c>
      <c r="B824" t="s">
        <v>592</v>
      </c>
      <c r="C824" s="43" t="s">
        <v>770</v>
      </c>
      <c r="D824">
        <v>1</v>
      </c>
    </row>
    <row r="825" spans="1:4">
      <c r="A825">
        <v>824</v>
      </c>
      <c r="B825" t="s">
        <v>592</v>
      </c>
      <c r="C825" s="43" t="s">
        <v>770</v>
      </c>
      <c r="D825">
        <v>1</v>
      </c>
    </row>
    <row r="826" spans="1:4">
      <c r="A826">
        <v>825</v>
      </c>
      <c r="B826" t="s">
        <v>592</v>
      </c>
      <c r="C826" s="43" t="s">
        <v>770</v>
      </c>
      <c r="D826">
        <v>1</v>
      </c>
    </row>
    <row r="827" spans="1:4">
      <c r="A827">
        <v>826</v>
      </c>
      <c r="B827" t="s">
        <v>592</v>
      </c>
      <c r="C827" s="43" t="s">
        <v>770</v>
      </c>
      <c r="D827">
        <v>1</v>
      </c>
    </row>
    <row r="828" spans="1:4">
      <c r="A828">
        <v>827</v>
      </c>
      <c r="B828" t="s">
        <v>592</v>
      </c>
      <c r="C828" s="43" t="s">
        <v>770</v>
      </c>
      <c r="D828">
        <v>1</v>
      </c>
    </row>
    <row r="829" spans="1:4">
      <c r="A829">
        <v>828</v>
      </c>
      <c r="B829" t="s">
        <v>592</v>
      </c>
      <c r="C829" s="43" t="s">
        <v>770</v>
      </c>
      <c r="D829">
        <v>1</v>
      </c>
    </row>
    <row r="830" spans="1:4">
      <c r="A830">
        <v>829</v>
      </c>
      <c r="B830" t="s">
        <v>592</v>
      </c>
      <c r="C830" s="43" t="s">
        <v>770</v>
      </c>
      <c r="D830">
        <v>1</v>
      </c>
    </row>
    <row r="831" spans="1:4">
      <c r="A831">
        <v>830</v>
      </c>
      <c r="B831" t="s">
        <v>592</v>
      </c>
      <c r="C831" s="43" t="s">
        <v>770</v>
      </c>
      <c r="D831">
        <v>1</v>
      </c>
    </row>
    <row r="832" spans="1:4">
      <c r="A832">
        <v>831</v>
      </c>
      <c r="B832" t="s">
        <v>592</v>
      </c>
      <c r="C832" s="43" t="s">
        <v>770</v>
      </c>
      <c r="D832">
        <v>1</v>
      </c>
    </row>
    <row r="833" spans="1:4">
      <c r="A833">
        <v>832</v>
      </c>
      <c r="B833" t="s">
        <v>592</v>
      </c>
      <c r="C833" s="43" t="s">
        <v>770</v>
      </c>
      <c r="D833">
        <v>1</v>
      </c>
    </row>
    <row r="834" spans="1:4">
      <c r="A834">
        <v>833</v>
      </c>
      <c r="B834" t="s">
        <v>592</v>
      </c>
      <c r="C834" s="43" t="s">
        <v>770</v>
      </c>
      <c r="D834">
        <v>1</v>
      </c>
    </row>
    <row r="835" spans="1:4">
      <c r="A835">
        <v>834</v>
      </c>
      <c r="B835" t="s">
        <v>592</v>
      </c>
      <c r="C835" s="43" t="s">
        <v>770</v>
      </c>
      <c r="D835">
        <v>1</v>
      </c>
    </row>
    <row r="836" spans="1:4">
      <c r="A836">
        <v>835</v>
      </c>
      <c r="B836" t="s">
        <v>592</v>
      </c>
      <c r="C836" s="43" t="s">
        <v>770</v>
      </c>
      <c r="D836">
        <v>1</v>
      </c>
    </row>
    <row r="837" spans="1:4">
      <c r="A837">
        <v>836</v>
      </c>
      <c r="B837" t="s">
        <v>592</v>
      </c>
      <c r="C837" s="43" t="s">
        <v>770</v>
      </c>
      <c r="D837">
        <v>1</v>
      </c>
    </row>
    <row r="838" spans="1:4">
      <c r="A838">
        <v>837</v>
      </c>
      <c r="B838" t="s">
        <v>592</v>
      </c>
      <c r="C838" s="43" t="s">
        <v>770</v>
      </c>
      <c r="D838">
        <v>1</v>
      </c>
    </row>
    <row r="839" spans="1:4">
      <c r="A839">
        <v>838</v>
      </c>
      <c r="B839" t="s">
        <v>592</v>
      </c>
      <c r="C839" s="43" t="s">
        <v>770</v>
      </c>
      <c r="D839">
        <v>1</v>
      </c>
    </row>
    <row r="840" spans="1:4">
      <c r="A840">
        <v>839</v>
      </c>
      <c r="B840" t="s">
        <v>592</v>
      </c>
      <c r="C840" s="43" t="s">
        <v>770</v>
      </c>
      <c r="D840">
        <v>1</v>
      </c>
    </row>
    <row r="841" spans="1:4">
      <c r="A841">
        <v>840</v>
      </c>
      <c r="B841" t="s">
        <v>592</v>
      </c>
      <c r="C841" s="43" t="s">
        <v>770</v>
      </c>
      <c r="D841">
        <v>1</v>
      </c>
    </row>
    <row r="842" spans="1:4">
      <c r="A842">
        <v>841</v>
      </c>
      <c r="B842" t="s">
        <v>589</v>
      </c>
      <c r="C842" s="43" t="s">
        <v>778</v>
      </c>
    </row>
    <row r="843" spans="1:4">
      <c r="A843">
        <v>842</v>
      </c>
      <c r="B843" t="s">
        <v>589</v>
      </c>
      <c r="C843" s="43" t="s">
        <v>778</v>
      </c>
    </row>
    <row r="844" spans="1:4">
      <c r="A844">
        <v>843</v>
      </c>
      <c r="B844" t="s">
        <v>589</v>
      </c>
      <c r="C844" s="43" t="s">
        <v>778</v>
      </c>
    </row>
    <row r="845" spans="1:4">
      <c r="A845">
        <v>844</v>
      </c>
      <c r="B845" t="s">
        <v>589</v>
      </c>
      <c r="C845" s="43" t="s">
        <v>778</v>
      </c>
    </row>
    <row r="846" spans="1:4">
      <c r="A846">
        <v>845</v>
      </c>
      <c r="B846" t="s">
        <v>589</v>
      </c>
      <c r="C846" s="43" t="s">
        <v>778</v>
      </c>
    </row>
    <row r="847" spans="1:4">
      <c r="A847">
        <v>846</v>
      </c>
      <c r="B847" t="s">
        <v>589</v>
      </c>
      <c r="C847" s="43" t="s">
        <v>778</v>
      </c>
    </row>
    <row r="848" spans="1:4">
      <c r="A848">
        <v>847</v>
      </c>
      <c r="B848" t="s">
        <v>589</v>
      </c>
      <c r="C848" s="43" t="s">
        <v>778</v>
      </c>
    </row>
    <row r="849" spans="1:3">
      <c r="A849">
        <v>848</v>
      </c>
      <c r="B849" t="s">
        <v>589</v>
      </c>
      <c r="C849" s="43" t="s">
        <v>778</v>
      </c>
    </row>
    <row r="850" spans="1:3">
      <c r="A850">
        <v>849</v>
      </c>
      <c r="B850" t="s">
        <v>589</v>
      </c>
      <c r="C850" s="43" t="s">
        <v>778</v>
      </c>
    </row>
    <row r="851" spans="1:3">
      <c r="A851">
        <v>850</v>
      </c>
      <c r="B851" t="s">
        <v>589</v>
      </c>
      <c r="C851" s="43" t="s">
        <v>778</v>
      </c>
    </row>
    <row r="852" spans="1:3">
      <c r="A852">
        <v>851</v>
      </c>
      <c r="B852" t="s">
        <v>589</v>
      </c>
      <c r="C852" s="43" t="s">
        <v>778</v>
      </c>
    </row>
    <row r="853" spans="1:3">
      <c r="A853">
        <v>852</v>
      </c>
      <c r="B853" t="s">
        <v>589</v>
      </c>
      <c r="C853" s="43" t="s">
        <v>778</v>
      </c>
    </row>
    <row r="854" spans="1:3">
      <c r="A854">
        <v>853</v>
      </c>
      <c r="B854" t="s">
        <v>589</v>
      </c>
      <c r="C854" s="43" t="s">
        <v>778</v>
      </c>
    </row>
    <row r="855" spans="1:3">
      <c r="A855">
        <v>854</v>
      </c>
      <c r="B855" t="s">
        <v>589</v>
      </c>
      <c r="C855" s="43" t="s">
        <v>778</v>
      </c>
    </row>
    <row r="856" spans="1:3">
      <c r="A856">
        <v>855</v>
      </c>
      <c r="B856" t="s">
        <v>589</v>
      </c>
      <c r="C856" s="43" t="s">
        <v>778</v>
      </c>
    </row>
    <row r="857" spans="1:3">
      <c r="A857">
        <v>856</v>
      </c>
      <c r="B857" t="s">
        <v>589</v>
      </c>
      <c r="C857" s="43" t="s">
        <v>778</v>
      </c>
    </row>
    <row r="858" spans="1:3">
      <c r="A858">
        <v>857</v>
      </c>
      <c r="B858" t="s">
        <v>589</v>
      </c>
      <c r="C858" s="43" t="s">
        <v>778</v>
      </c>
    </row>
    <row r="859" spans="1:3">
      <c r="A859">
        <v>858</v>
      </c>
      <c r="B859" t="s">
        <v>589</v>
      </c>
      <c r="C859" s="43" t="s">
        <v>778</v>
      </c>
    </row>
    <row r="860" spans="1:3">
      <c r="A860">
        <v>859</v>
      </c>
      <c r="B860" t="s">
        <v>589</v>
      </c>
      <c r="C860" s="43" t="s">
        <v>778</v>
      </c>
    </row>
    <row r="861" spans="1:3">
      <c r="A861">
        <v>860</v>
      </c>
      <c r="B861" t="s">
        <v>589</v>
      </c>
      <c r="C861" s="43" t="s">
        <v>778</v>
      </c>
    </row>
    <row r="862" spans="1:3">
      <c r="A862">
        <v>861</v>
      </c>
      <c r="B862" t="s">
        <v>589</v>
      </c>
      <c r="C862" s="43" t="s">
        <v>778</v>
      </c>
    </row>
    <row r="863" spans="1:3">
      <c r="A863">
        <v>862</v>
      </c>
      <c r="B863" t="s">
        <v>589</v>
      </c>
      <c r="C863" s="43" t="s">
        <v>778</v>
      </c>
    </row>
    <row r="864" spans="1:3">
      <c r="A864">
        <v>863</v>
      </c>
      <c r="B864" t="s">
        <v>589</v>
      </c>
      <c r="C864" s="43" t="s">
        <v>778</v>
      </c>
    </row>
    <row r="865" spans="1:3">
      <c r="A865">
        <v>864</v>
      </c>
      <c r="B865" t="s">
        <v>589</v>
      </c>
      <c r="C865" s="43" t="s">
        <v>778</v>
      </c>
    </row>
    <row r="866" spans="1:3">
      <c r="A866">
        <v>865</v>
      </c>
      <c r="B866" t="s">
        <v>589</v>
      </c>
      <c r="C866" s="43" t="s">
        <v>778</v>
      </c>
    </row>
    <row r="867" spans="1:3">
      <c r="A867">
        <v>866</v>
      </c>
      <c r="B867" t="s">
        <v>589</v>
      </c>
      <c r="C867" s="43" t="s">
        <v>778</v>
      </c>
    </row>
    <row r="868" spans="1:3">
      <c r="A868">
        <v>867</v>
      </c>
      <c r="B868" t="s">
        <v>589</v>
      </c>
      <c r="C868" s="43" t="s">
        <v>778</v>
      </c>
    </row>
    <row r="869" spans="1:3">
      <c r="A869">
        <v>868</v>
      </c>
      <c r="B869" t="s">
        <v>589</v>
      </c>
      <c r="C869" s="43" t="s">
        <v>778</v>
      </c>
    </row>
    <row r="870" spans="1:3">
      <c r="A870">
        <v>869</v>
      </c>
      <c r="B870" t="s">
        <v>589</v>
      </c>
      <c r="C870" s="43" t="s">
        <v>778</v>
      </c>
    </row>
    <row r="871" spans="1:3">
      <c r="A871">
        <v>870</v>
      </c>
      <c r="B871" t="s">
        <v>589</v>
      </c>
      <c r="C871" s="43" t="s">
        <v>778</v>
      </c>
    </row>
    <row r="872" spans="1:3">
      <c r="A872">
        <v>871</v>
      </c>
      <c r="B872" t="s">
        <v>589</v>
      </c>
      <c r="C872" s="43" t="s">
        <v>778</v>
      </c>
    </row>
    <row r="873" spans="1:3">
      <c r="A873">
        <v>872</v>
      </c>
      <c r="B873" t="s">
        <v>589</v>
      </c>
      <c r="C873" s="43" t="s">
        <v>778</v>
      </c>
    </row>
    <row r="874" spans="1:3">
      <c r="A874">
        <v>873</v>
      </c>
      <c r="B874" t="s">
        <v>589</v>
      </c>
      <c r="C874" s="43" t="s">
        <v>778</v>
      </c>
    </row>
    <row r="875" spans="1:3">
      <c r="A875">
        <v>874</v>
      </c>
      <c r="B875" t="s">
        <v>589</v>
      </c>
      <c r="C875" s="43" t="s">
        <v>778</v>
      </c>
    </row>
    <row r="876" spans="1:3">
      <c r="A876">
        <v>875</v>
      </c>
      <c r="B876" t="s">
        <v>589</v>
      </c>
      <c r="C876" s="43" t="s">
        <v>778</v>
      </c>
    </row>
    <row r="877" spans="1:3">
      <c r="A877">
        <v>876</v>
      </c>
      <c r="B877" t="s">
        <v>589</v>
      </c>
      <c r="C877" s="43" t="s">
        <v>778</v>
      </c>
    </row>
    <row r="878" spans="1:3">
      <c r="A878">
        <v>877</v>
      </c>
      <c r="B878" t="s">
        <v>589</v>
      </c>
      <c r="C878" s="43" t="s">
        <v>778</v>
      </c>
    </row>
    <row r="879" spans="1:3">
      <c r="A879">
        <v>878</v>
      </c>
      <c r="B879" t="s">
        <v>589</v>
      </c>
      <c r="C879" s="43" t="s">
        <v>778</v>
      </c>
    </row>
    <row r="880" spans="1:3">
      <c r="A880">
        <v>879</v>
      </c>
      <c r="B880" t="s">
        <v>589</v>
      </c>
      <c r="C880" s="43" t="s">
        <v>778</v>
      </c>
    </row>
    <row r="881" spans="1:3">
      <c r="A881">
        <v>880</v>
      </c>
      <c r="B881" t="s">
        <v>589</v>
      </c>
      <c r="C881" s="43" t="s">
        <v>778</v>
      </c>
    </row>
    <row r="882" spans="1:3">
      <c r="A882">
        <v>881</v>
      </c>
      <c r="B882" t="s">
        <v>589</v>
      </c>
      <c r="C882" s="43" t="s">
        <v>778</v>
      </c>
    </row>
    <row r="883" spans="1:3">
      <c r="A883">
        <v>882</v>
      </c>
      <c r="B883" t="s">
        <v>589</v>
      </c>
      <c r="C883" s="43" t="s">
        <v>778</v>
      </c>
    </row>
    <row r="884" spans="1:3">
      <c r="A884">
        <v>883</v>
      </c>
      <c r="B884" t="s">
        <v>589</v>
      </c>
      <c r="C884" s="43" t="s">
        <v>778</v>
      </c>
    </row>
    <row r="885" spans="1:3">
      <c r="A885">
        <v>884</v>
      </c>
      <c r="B885" t="s">
        <v>589</v>
      </c>
      <c r="C885" s="43" t="s">
        <v>778</v>
      </c>
    </row>
    <row r="886" spans="1:3">
      <c r="A886">
        <v>885</v>
      </c>
      <c r="B886" t="s">
        <v>589</v>
      </c>
      <c r="C886" s="43" t="s">
        <v>778</v>
      </c>
    </row>
    <row r="887" spans="1:3">
      <c r="A887">
        <v>886</v>
      </c>
      <c r="B887" t="s">
        <v>589</v>
      </c>
      <c r="C887" s="43" t="s">
        <v>778</v>
      </c>
    </row>
    <row r="888" spans="1:3">
      <c r="A888">
        <v>887</v>
      </c>
      <c r="B888" t="s">
        <v>589</v>
      </c>
      <c r="C888" s="43" t="s">
        <v>778</v>
      </c>
    </row>
    <row r="889" spans="1:3">
      <c r="A889">
        <v>888</v>
      </c>
      <c r="B889" t="s">
        <v>589</v>
      </c>
      <c r="C889" s="43" t="s">
        <v>778</v>
      </c>
    </row>
    <row r="890" spans="1:3">
      <c r="A890">
        <v>889</v>
      </c>
      <c r="B890" t="s">
        <v>589</v>
      </c>
      <c r="C890" s="43" t="s">
        <v>778</v>
      </c>
    </row>
    <row r="891" spans="1:3">
      <c r="A891">
        <v>890</v>
      </c>
      <c r="B891" t="s">
        <v>589</v>
      </c>
      <c r="C891" s="43" t="s">
        <v>778</v>
      </c>
    </row>
    <row r="892" spans="1:3">
      <c r="A892">
        <v>891</v>
      </c>
      <c r="B892" t="s">
        <v>589</v>
      </c>
      <c r="C892" s="43" t="s">
        <v>778</v>
      </c>
    </row>
    <row r="893" spans="1:3">
      <c r="A893">
        <v>892</v>
      </c>
      <c r="B893" t="s">
        <v>589</v>
      </c>
      <c r="C893" s="43" t="s">
        <v>778</v>
      </c>
    </row>
    <row r="894" spans="1:3">
      <c r="A894">
        <v>893</v>
      </c>
      <c r="B894" t="s">
        <v>589</v>
      </c>
      <c r="C894" s="43" t="s">
        <v>778</v>
      </c>
    </row>
    <row r="895" spans="1:3">
      <c r="A895">
        <v>894</v>
      </c>
      <c r="B895" t="s">
        <v>589</v>
      </c>
      <c r="C895" s="43" t="s">
        <v>778</v>
      </c>
    </row>
    <row r="896" spans="1:3">
      <c r="A896">
        <v>895</v>
      </c>
      <c r="B896" t="s">
        <v>589</v>
      </c>
      <c r="C896" s="43" t="s">
        <v>778</v>
      </c>
    </row>
    <row r="897" spans="1:3">
      <c r="A897">
        <v>896</v>
      </c>
      <c r="B897" t="s">
        <v>589</v>
      </c>
      <c r="C897" s="43" t="s">
        <v>778</v>
      </c>
    </row>
    <row r="898" spans="1:3">
      <c r="A898">
        <v>897</v>
      </c>
      <c r="B898" t="s">
        <v>589</v>
      </c>
      <c r="C898" s="43" t="s">
        <v>778</v>
      </c>
    </row>
    <row r="899" spans="1:3">
      <c r="A899">
        <v>898</v>
      </c>
      <c r="B899" t="s">
        <v>589</v>
      </c>
      <c r="C899" s="43" t="s">
        <v>778</v>
      </c>
    </row>
    <row r="900" spans="1:3">
      <c r="A900">
        <v>899</v>
      </c>
      <c r="B900" t="s">
        <v>589</v>
      </c>
      <c r="C900" s="43" t="s">
        <v>778</v>
      </c>
    </row>
    <row r="901" spans="1:3">
      <c r="A901">
        <v>900</v>
      </c>
      <c r="B901" t="s">
        <v>589</v>
      </c>
      <c r="C901" s="43" t="s">
        <v>778</v>
      </c>
    </row>
    <row r="902" spans="1:3">
      <c r="A902">
        <v>901</v>
      </c>
      <c r="B902" t="s">
        <v>589</v>
      </c>
      <c r="C902" s="43" t="s">
        <v>778</v>
      </c>
    </row>
    <row r="903" spans="1:3">
      <c r="A903">
        <v>902</v>
      </c>
      <c r="B903" t="s">
        <v>589</v>
      </c>
      <c r="C903" s="43" t="s">
        <v>778</v>
      </c>
    </row>
    <row r="904" spans="1:3">
      <c r="A904">
        <v>903</v>
      </c>
      <c r="B904" t="s">
        <v>589</v>
      </c>
      <c r="C904" s="43" t="s">
        <v>778</v>
      </c>
    </row>
    <row r="905" spans="1:3">
      <c r="A905">
        <v>904</v>
      </c>
      <c r="B905" t="s">
        <v>589</v>
      </c>
      <c r="C905" s="43" t="s">
        <v>778</v>
      </c>
    </row>
    <row r="906" spans="1:3">
      <c r="A906">
        <v>905</v>
      </c>
      <c r="B906" t="s">
        <v>589</v>
      </c>
      <c r="C906" s="43" t="s">
        <v>778</v>
      </c>
    </row>
    <row r="907" spans="1:3">
      <c r="A907">
        <v>906</v>
      </c>
      <c r="B907" t="s">
        <v>589</v>
      </c>
      <c r="C907" s="43" t="s">
        <v>778</v>
      </c>
    </row>
    <row r="908" spans="1:3">
      <c r="A908">
        <v>907</v>
      </c>
      <c r="B908" t="s">
        <v>589</v>
      </c>
      <c r="C908" s="43" t="s">
        <v>778</v>
      </c>
    </row>
    <row r="909" spans="1:3">
      <c r="A909">
        <v>908</v>
      </c>
      <c r="B909" t="s">
        <v>589</v>
      </c>
      <c r="C909" s="43" t="s">
        <v>778</v>
      </c>
    </row>
    <row r="910" spans="1:3">
      <c r="A910">
        <v>909</v>
      </c>
      <c r="B910" t="s">
        <v>589</v>
      </c>
      <c r="C910" s="43" t="s">
        <v>778</v>
      </c>
    </row>
    <row r="911" spans="1:3">
      <c r="A911">
        <v>910</v>
      </c>
      <c r="B911" t="s">
        <v>589</v>
      </c>
      <c r="C911" s="43" t="s">
        <v>778</v>
      </c>
    </row>
    <row r="912" spans="1:3">
      <c r="A912">
        <v>911</v>
      </c>
      <c r="B912" t="s">
        <v>589</v>
      </c>
      <c r="C912" s="43" t="s">
        <v>778</v>
      </c>
    </row>
    <row r="913" spans="1:3">
      <c r="A913">
        <v>912</v>
      </c>
      <c r="B913" t="s">
        <v>589</v>
      </c>
      <c r="C913" s="43" t="s">
        <v>778</v>
      </c>
    </row>
    <row r="914" spans="1:3">
      <c r="A914">
        <v>913</v>
      </c>
      <c r="B914" t="s">
        <v>589</v>
      </c>
      <c r="C914" s="43" t="s">
        <v>778</v>
      </c>
    </row>
    <row r="915" spans="1:3">
      <c r="A915">
        <v>914</v>
      </c>
      <c r="B915" t="s">
        <v>589</v>
      </c>
      <c r="C915" s="43" t="s">
        <v>778</v>
      </c>
    </row>
    <row r="916" spans="1:3">
      <c r="A916">
        <v>915</v>
      </c>
      <c r="B916" t="s">
        <v>589</v>
      </c>
      <c r="C916" s="43" t="s">
        <v>778</v>
      </c>
    </row>
    <row r="917" spans="1:3">
      <c r="A917">
        <v>916</v>
      </c>
      <c r="B917" t="s">
        <v>589</v>
      </c>
      <c r="C917" s="43" t="s">
        <v>778</v>
      </c>
    </row>
    <row r="918" spans="1:3">
      <c r="A918">
        <v>917</v>
      </c>
      <c r="B918" t="s">
        <v>589</v>
      </c>
      <c r="C918" s="43" t="s">
        <v>778</v>
      </c>
    </row>
    <row r="919" spans="1:3">
      <c r="A919">
        <v>918</v>
      </c>
      <c r="B919" t="s">
        <v>589</v>
      </c>
      <c r="C919" s="43" t="s">
        <v>778</v>
      </c>
    </row>
    <row r="920" spans="1:3">
      <c r="A920">
        <v>919</v>
      </c>
      <c r="B920" t="s">
        <v>589</v>
      </c>
      <c r="C920" s="43" t="s">
        <v>778</v>
      </c>
    </row>
    <row r="921" spans="1:3">
      <c r="A921">
        <v>920</v>
      </c>
      <c r="B921" t="s">
        <v>589</v>
      </c>
      <c r="C921" s="43" t="s">
        <v>778</v>
      </c>
    </row>
    <row r="922" spans="1:3">
      <c r="A922">
        <v>921</v>
      </c>
      <c r="B922" t="s">
        <v>589</v>
      </c>
      <c r="C922" s="43" t="s">
        <v>778</v>
      </c>
    </row>
    <row r="923" spans="1:3">
      <c r="A923">
        <v>922</v>
      </c>
      <c r="B923" t="s">
        <v>589</v>
      </c>
      <c r="C923" s="43" t="s">
        <v>778</v>
      </c>
    </row>
    <row r="924" spans="1:3">
      <c r="A924">
        <v>923</v>
      </c>
      <c r="B924" t="s">
        <v>589</v>
      </c>
      <c r="C924" s="43" t="s">
        <v>778</v>
      </c>
    </row>
    <row r="925" spans="1:3">
      <c r="A925">
        <v>924</v>
      </c>
      <c r="B925" t="s">
        <v>589</v>
      </c>
      <c r="C925" s="43" t="s">
        <v>778</v>
      </c>
    </row>
    <row r="926" spans="1:3">
      <c r="A926">
        <v>925</v>
      </c>
      <c r="B926" t="s">
        <v>589</v>
      </c>
      <c r="C926" s="43" t="s">
        <v>778</v>
      </c>
    </row>
    <row r="927" spans="1:3">
      <c r="A927">
        <v>926</v>
      </c>
      <c r="B927" t="s">
        <v>589</v>
      </c>
      <c r="C927" s="43" t="s">
        <v>778</v>
      </c>
    </row>
    <row r="928" spans="1:3">
      <c r="A928">
        <v>927</v>
      </c>
      <c r="B928" t="s">
        <v>589</v>
      </c>
      <c r="C928" s="43" t="s">
        <v>778</v>
      </c>
    </row>
    <row r="929" spans="1:3">
      <c r="A929">
        <v>928</v>
      </c>
      <c r="B929" t="s">
        <v>589</v>
      </c>
      <c r="C929" s="43" t="s">
        <v>778</v>
      </c>
    </row>
    <row r="930" spans="1:3">
      <c r="A930">
        <v>929</v>
      </c>
      <c r="B930" t="s">
        <v>589</v>
      </c>
      <c r="C930" s="43" t="s">
        <v>778</v>
      </c>
    </row>
    <row r="931" spans="1:3">
      <c r="A931">
        <v>930</v>
      </c>
      <c r="B931" t="s">
        <v>589</v>
      </c>
      <c r="C931" s="43" t="s">
        <v>778</v>
      </c>
    </row>
    <row r="932" spans="1:3">
      <c r="A932">
        <v>931</v>
      </c>
      <c r="B932" t="s">
        <v>589</v>
      </c>
      <c r="C932" s="43" t="s">
        <v>778</v>
      </c>
    </row>
    <row r="933" spans="1:3">
      <c r="A933">
        <v>932</v>
      </c>
      <c r="B933" t="s">
        <v>589</v>
      </c>
      <c r="C933" s="43" t="s">
        <v>778</v>
      </c>
    </row>
    <row r="934" spans="1:3">
      <c r="A934">
        <v>933</v>
      </c>
      <c r="B934" t="s">
        <v>589</v>
      </c>
      <c r="C934" s="43" t="s">
        <v>778</v>
      </c>
    </row>
    <row r="935" spans="1:3">
      <c r="A935">
        <v>934</v>
      </c>
      <c r="B935" t="s">
        <v>589</v>
      </c>
      <c r="C935" s="43" t="s">
        <v>778</v>
      </c>
    </row>
    <row r="936" spans="1:3">
      <c r="A936">
        <v>935</v>
      </c>
      <c r="B936" t="s">
        <v>589</v>
      </c>
      <c r="C936" s="43" t="s">
        <v>778</v>
      </c>
    </row>
    <row r="937" spans="1:3">
      <c r="A937">
        <v>936</v>
      </c>
      <c r="B937" t="s">
        <v>589</v>
      </c>
      <c r="C937" s="43" t="s">
        <v>778</v>
      </c>
    </row>
    <row r="938" spans="1:3">
      <c r="A938">
        <v>937</v>
      </c>
      <c r="B938" t="s">
        <v>589</v>
      </c>
      <c r="C938" s="43" t="s">
        <v>778</v>
      </c>
    </row>
    <row r="939" spans="1:3">
      <c r="A939">
        <v>938</v>
      </c>
      <c r="B939" t="s">
        <v>589</v>
      </c>
      <c r="C939" s="43" t="s">
        <v>778</v>
      </c>
    </row>
    <row r="940" spans="1:3">
      <c r="A940">
        <v>939</v>
      </c>
      <c r="B940" t="s">
        <v>589</v>
      </c>
      <c r="C940" s="43" t="s">
        <v>778</v>
      </c>
    </row>
    <row r="941" spans="1:3">
      <c r="A941">
        <v>940</v>
      </c>
      <c r="B941" t="s">
        <v>589</v>
      </c>
      <c r="C941" s="43" t="s">
        <v>778</v>
      </c>
    </row>
    <row r="942" spans="1:3">
      <c r="A942">
        <v>941</v>
      </c>
      <c r="B942" t="s">
        <v>589</v>
      </c>
      <c r="C942" s="43" t="s">
        <v>778</v>
      </c>
    </row>
    <row r="943" spans="1:3">
      <c r="A943">
        <v>942</v>
      </c>
      <c r="B943" t="s">
        <v>589</v>
      </c>
      <c r="C943" s="43" t="s">
        <v>778</v>
      </c>
    </row>
    <row r="944" spans="1:3">
      <c r="A944">
        <v>943</v>
      </c>
      <c r="B944" t="s">
        <v>589</v>
      </c>
      <c r="C944" s="43" t="s">
        <v>778</v>
      </c>
    </row>
    <row r="945" spans="1:3">
      <c r="A945">
        <v>944</v>
      </c>
      <c r="B945" t="s">
        <v>589</v>
      </c>
      <c r="C945" s="43" t="s">
        <v>778</v>
      </c>
    </row>
    <row r="946" spans="1:3">
      <c r="A946">
        <v>945</v>
      </c>
      <c r="B946" t="s">
        <v>589</v>
      </c>
      <c r="C946" s="43" t="s">
        <v>778</v>
      </c>
    </row>
    <row r="947" spans="1:3">
      <c r="A947">
        <v>946</v>
      </c>
      <c r="B947" t="s">
        <v>589</v>
      </c>
      <c r="C947" s="43" t="s">
        <v>778</v>
      </c>
    </row>
    <row r="948" spans="1:3">
      <c r="A948">
        <v>947</v>
      </c>
      <c r="B948" t="s">
        <v>589</v>
      </c>
      <c r="C948" s="43" t="s">
        <v>778</v>
      </c>
    </row>
    <row r="949" spans="1:3">
      <c r="A949">
        <v>948</v>
      </c>
      <c r="B949" t="s">
        <v>589</v>
      </c>
      <c r="C949" s="43" t="s">
        <v>778</v>
      </c>
    </row>
    <row r="950" spans="1:3">
      <c r="A950">
        <v>949</v>
      </c>
      <c r="B950" t="s">
        <v>589</v>
      </c>
      <c r="C950" s="43" t="s">
        <v>778</v>
      </c>
    </row>
    <row r="951" spans="1:3">
      <c r="A951">
        <v>950</v>
      </c>
      <c r="B951" t="s">
        <v>589</v>
      </c>
      <c r="C951" s="43" t="s">
        <v>778</v>
      </c>
    </row>
    <row r="952" spans="1:3">
      <c r="A952">
        <v>951</v>
      </c>
      <c r="B952" t="s">
        <v>589</v>
      </c>
      <c r="C952" s="43" t="s">
        <v>778</v>
      </c>
    </row>
    <row r="953" spans="1:3">
      <c r="A953">
        <v>952</v>
      </c>
      <c r="B953" t="s">
        <v>589</v>
      </c>
      <c r="C953" s="43" t="s">
        <v>778</v>
      </c>
    </row>
    <row r="954" spans="1:3">
      <c r="A954">
        <v>953</v>
      </c>
      <c r="B954" t="s">
        <v>589</v>
      </c>
      <c r="C954" s="43" t="s">
        <v>778</v>
      </c>
    </row>
    <row r="955" spans="1:3">
      <c r="A955">
        <v>954</v>
      </c>
      <c r="B955" t="s">
        <v>589</v>
      </c>
      <c r="C955" s="43" t="s">
        <v>778</v>
      </c>
    </row>
    <row r="956" spans="1:3">
      <c r="A956">
        <v>955</v>
      </c>
      <c r="B956" t="s">
        <v>589</v>
      </c>
      <c r="C956" s="43" t="s">
        <v>778</v>
      </c>
    </row>
    <row r="957" spans="1:3">
      <c r="A957">
        <v>956</v>
      </c>
      <c r="B957" t="s">
        <v>589</v>
      </c>
      <c r="C957" s="43" t="s">
        <v>778</v>
      </c>
    </row>
    <row r="958" spans="1:3">
      <c r="A958">
        <v>957</v>
      </c>
      <c r="B958" t="s">
        <v>589</v>
      </c>
      <c r="C958" s="43" t="s">
        <v>778</v>
      </c>
    </row>
    <row r="959" spans="1:3">
      <c r="A959">
        <v>958</v>
      </c>
      <c r="B959" t="s">
        <v>589</v>
      </c>
      <c r="C959" s="43" t="s">
        <v>778</v>
      </c>
    </row>
    <row r="960" spans="1:3">
      <c r="A960">
        <v>959</v>
      </c>
      <c r="B960" t="s">
        <v>589</v>
      </c>
      <c r="C960" s="43" t="s">
        <v>778</v>
      </c>
    </row>
    <row r="961" spans="1:3">
      <c r="A961">
        <v>960</v>
      </c>
      <c r="B961" t="s">
        <v>589</v>
      </c>
      <c r="C961" s="43" t="s">
        <v>778</v>
      </c>
    </row>
  </sheetData>
  <sortState xmlns:xlrd2="http://schemas.microsoft.com/office/spreadsheetml/2017/richdata2" ref="A2:D961">
    <sortCondition ref="A2:A961"/>
  </sortState>
  <phoneticPr fontId="2"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6993-9733-49DE-B0FF-528D064E35FA}">
  <dimension ref="A1:O52"/>
  <sheetViews>
    <sheetView workbookViewId="0">
      <selection sqref="A1:C1"/>
    </sheetView>
  </sheetViews>
  <sheetFormatPr defaultColWidth="11.54296875" defaultRowHeight="14.5"/>
  <cols>
    <col min="1" max="3" width="11.54296875" style="1"/>
    <col min="4" max="4" width="9.36328125" style="1" customWidth="1"/>
    <col min="5" max="257" width="11.54296875" style="1"/>
    <col min="258" max="258" width="15" style="1" customWidth="1"/>
    <col min="259" max="513" width="11.54296875" style="1"/>
    <col min="514" max="514" width="15" style="1" customWidth="1"/>
    <col min="515" max="769" width="11.54296875" style="1"/>
    <col min="770" max="770" width="15" style="1" customWidth="1"/>
    <col min="771" max="1025" width="11.54296875" style="1"/>
    <col min="1026" max="1026" width="15" style="1" customWidth="1"/>
    <col min="1027" max="1281" width="11.54296875" style="1"/>
    <col min="1282" max="1282" width="15" style="1" customWidth="1"/>
    <col min="1283" max="1537" width="11.54296875" style="1"/>
    <col min="1538" max="1538" width="15" style="1" customWidth="1"/>
    <col min="1539" max="1793" width="11.54296875" style="1"/>
    <col min="1794" max="1794" width="15" style="1" customWidth="1"/>
    <col min="1795" max="2049" width="11.54296875" style="1"/>
    <col min="2050" max="2050" width="15" style="1" customWidth="1"/>
    <col min="2051" max="2305" width="11.54296875" style="1"/>
    <col min="2306" max="2306" width="15" style="1" customWidth="1"/>
    <col min="2307" max="2561" width="11.54296875" style="1"/>
    <col min="2562" max="2562" width="15" style="1" customWidth="1"/>
    <col min="2563" max="2817" width="11.54296875" style="1"/>
    <col min="2818" max="2818" width="15" style="1" customWidth="1"/>
    <col min="2819" max="3073" width="11.54296875" style="1"/>
    <col min="3074" max="3074" width="15" style="1" customWidth="1"/>
    <col min="3075" max="3329" width="11.54296875" style="1"/>
    <col min="3330" max="3330" width="15" style="1" customWidth="1"/>
    <col min="3331" max="3585" width="11.54296875" style="1"/>
    <col min="3586" max="3586" width="15" style="1" customWidth="1"/>
    <col min="3587" max="3841" width="11.54296875" style="1"/>
    <col min="3842" max="3842" width="15" style="1" customWidth="1"/>
    <col min="3843" max="4097" width="11.54296875" style="1"/>
    <col min="4098" max="4098" width="15" style="1" customWidth="1"/>
    <col min="4099" max="4353" width="11.54296875" style="1"/>
    <col min="4354" max="4354" width="15" style="1" customWidth="1"/>
    <col min="4355" max="4609" width="11.54296875" style="1"/>
    <col min="4610" max="4610" width="15" style="1" customWidth="1"/>
    <col min="4611" max="4865" width="11.54296875" style="1"/>
    <col min="4866" max="4866" width="15" style="1" customWidth="1"/>
    <col min="4867" max="5121" width="11.54296875" style="1"/>
    <col min="5122" max="5122" width="15" style="1" customWidth="1"/>
    <col min="5123" max="5377" width="11.54296875" style="1"/>
    <col min="5378" max="5378" width="15" style="1" customWidth="1"/>
    <col min="5379" max="5633" width="11.54296875" style="1"/>
    <col min="5634" max="5634" width="15" style="1" customWidth="1"/>
    <col min="5635" max="5889" width="11.54296875" style="1"/>
    <col min="5890" max="5890" width="15" style="1" customWidth="1"/>
    <col min="5891" max="6145" width="11.54296875" style="1"/>
    <col min="6146" max="6146" width="15" style="1" customWidth="1"/>
    <col min="6147" max="6401" width="11.54296875" style="1"/>
    <col min="6402" max="6402" width="15" style="1" customWidth="1"/>
    <col min="6403" max="6657" width="11.54296875" style="1"/>
    <col min="6658" max="6658" width="15" style="1" customWidth="1"/>
    <col min="6659" max="6913" width="11.54296875" style="1"/>
    <col min="6914" max="6914" width="15" style="1" customWidth="1"/>
    <col min="6915" max="7169" width="11.54296875" style="1"/>
    <col min="7170" max="7170" width="15" style="1" customWidth="1"/>
    <col min="7171" max="7425" width="11.54296875" style="1"/>
    <col min="7426" max="7426" width="15" style="1" customWidth="1"/>
    <col min="7427" max="7681" width="11.54296875" style="1"/>
    <col min="7682" max="7682" width="15" style="1" customWidth="1"/>
    <col min="7683" max="7937" width="11.54296875" style="1"/>
    <col min="7938" max="7938" width="15" style="1" customWidth="1"/>
    <col min="7939" max="8193" width="11.54296875" style="1"/>
    <col min="8194" max="8194" width="15" style="1" customWidth="1"/>
    <col min="8195" max="8449" width="11.54296875" style="1"/>
    <col min="8450" max="8450" width="15" style="1" customWidth="1"/>
    <col min="8451" max="8705" width="11.54296875" style="1"/>
    <col min="8706" max="8706" width="15" style="1" customWidth="1"/>
    <col min="8707" max="8961" width="11.54296875" style="1"/>
    <col min="8962" max="8962" width="15" style="1" customWidth="1"/>
    <col min="8963" max="9217" width="11.54296875" style="1"/>
    <col min="9218" max="9218" width="15" style="1" customWidth="1"/>
    <col min="9219" max="9473" width="11.54296875" style="1"/>
    <col min="9474" max="9474" width="15" style="1" customWidth="1"/>
    <col min="9475" max="9729" width="11.54296875" style="1"/>
    <col min="9730" max="9730" width="15" style="1" customWidth="1"/>
    <col min="9731" max="9985" width="11.54296875" style="1"/>
    <col min="9986" max="9986" width="15" style="1" customWidth="1"/>
    <col min="9987" max="10241" width="11.54296875" style="1"/>
    <col min="10242" max="10242" width="15" style="1" customWidth="1"/>
    <col min="10243" max="10497" width="11.54296875" style="1"/>
    <col min="10498" max="10498" width="15" style="1" customWidth="1"/>
    <col min="10499" max="10753" width="11.54296875" style="1"/>
    <col min="10754" max="10754" width="15" style="1" customWidth="1"/>
    <col min="10755" max="11009" width="11.54296875" style="1"/>
    <col min="11010" max="11010" width="15" style="1" customWidth="1"/>
    <col min="11011" max="11265" width="11.54296875" style="1"/>
    <col min="11266" max="11266" width="15" style="1" customWidth="1"/>
    <col min="11267" max="11521" width="11.54296875" style="1"/>
    <col min="11522" max="11522" width="15" style="1" customWidth="1"/>
    <col min="11523" max="11777" width="11.54296875" style="1"/>
    <col min="11778" max="11778" width="15" style="1" customWidth="1"/>
    <col min="11779" max="12033" width="11.54296875" style="1"/>
    <col min="12034" max="12034" width="15" style="1" customWidth="1"/>
    <col min="12035" max="12289" width="11.54296875" style="1"/>
    <col min="12290" max="12290" width="15" style="1" customWidth="1"/>
    <col min="12291" max="12545" width="11.54296875" style="1"/>
    <col min="12546" max="12546" width="15" style="1" customWidth="1"/>
    <col min="12547" max="12801" width="11.54296875" style="1"/>
    <col min="12802" max="12802" width="15" style="1" customWidth="1"/>
    <col min="12803" max="13057" width="11.54296875" style="1"/>
    <col min="13058" max="13058" width="15" style="1" customWidth="1"/>
    <col min="13059" max="13313" width="11.54296875" style="1"/>
    <col min="13314" max="13314" width="15" style="1" customWidth="1"/>
    <col min="13315" max="13569" width="11.54296875" style="1"/>
    <col min="13570" max="13570" width="15" style="1" customWidth="1"/>
    <col min="13571" max="13825" width="11.54296875" style="1"/>
    <col min="13826" max="13826" width="15" style="1" customWidth="1"/>
    <col min="13827" max="14081" width="11.54296875" style="1"/>
    <col min="14082" max="14082" width="15" style="1" customWidth="1"/>
    <col min="14083" max="14337" width="11.54296875" style="1"/>
    <col min="14338" max="14338" width="15" style="1" customWidth="1"/>
    <col min="14339" max="14593" width="11.54296875" style="1"/>
    <col min="14594" max="14594" width="15" style="1" customWidth="1"/>
    <col min="14595" max="14849" width="11.54296875" style="1"/>
    <col min="14850" max="14850" width="15" style="1" customWidth="1"/>
    <col min="14851" max="15105" width="11.54296875" style="1"/>
    <col min="15106" max="15106" width="15" style="1" customWidth="1"/>
    <col min="15107" max="15361" width="11.54296875" style="1"/>
    <col min="15362" max="15362" width="15" style="1" customWidth="1"/>
    <col min="15363" max="15617" width="11.54296875" style="1"/>
    <col min="15618" max="15618" width="15" style="1" customWidth="1"/>
    <col min="15619" max="15873" width="11.54296875" style="1"/>
    <col min="15874" max="15874" width="15" style="1" customWidth="1"/>
    <col min="15875" max="16129" width="11.54296875" style="1"/>
    <col min="16130" max="16130" width="15" style="1" customWidth="1"/>
    <col min="16131" max="16384" width="11.54296875" style="1"/>
  </cols>
  <sheetData>
    <row r="1" spans="1:15">
      <c r="A1" s="111" t="s">
        <v>1058</v>
      </c>
      <c r="B1" s="111"/>
      <c r="C1" s="111"/>
      <c r="D1"/>
      <c r="E1" s="111" t="s">
        <v>1062</v>
      </c>
      <c r="F1" s="111"/>
      <c r="G1" s="111"/>
      <c r="I1" s="111" t="s">
        <v>1063</v>
      </c>
      <c r="J1" s="111"/>
      <c r="K1" s="111"/>
      <c r="L1"/>
      <c r="M1" s="111" t="s">
        <v>1064</v>
      </c>
      <c r="N1" s="111"/>
      <c r="O1" s="111"/>
    </row>
    <row r="2" spans="1:15">
      <c r="A2" s="46" t="s">
        <v>1059</v>
      </c>
      <c r="B2" s="47" t="s">
        <v>1060</v>
      </c>
      <c r="C2" s="48" t="s">
        <v>1061</v>
      </c>
      <c r="D2"/>
      <c r="E2" s="46" t="s">
        <v>1059</v>
      </c>
      <c r="F2" s="47" t="s">
        <v>1060</v>
      </c>
      <c r="G2" s="48" t="s">
        <v>1061</v>
      </c>
      <c r="I2" s="46" t="s">
        <v>1059</v>
      </c>
      <c r="J2" s="47" t="s">
        <v>1060</v>
      </c>
      <c r="K2" s="48" t="s">
        <v>1061</v>
      </c>
      <c r="L2"/>
      <c r="M2" s="46" t="s">
        <v>1059</v>
      </c>
      <c r="N2" s="47" t="s">
        <v>1060</v>
      </c>
      <c r="O2" s="48" t="s">
        <v>1061</v>
      </c>
    </row>
    <row r="3" spans="1:15">
      <c r="A3" s="46">
        <v>1</v>
      </c>
      <c r="B3" s="47">
        <v>2</v>
      </c>
      <c r="C3" s="48">
        <v>0</v>
      </c>
      <c r="D3"/>
      <c r="E3" s="46">
        <v>1</v>
      </c>
      <c r="F3" s="47">
        <v>0</v>
      </c>
      <c r="G3" s="48">
        <v>0</v>
      </c>
      <c r="I3" s="46">
        <v>1</v>
      </c>
      <c r="J3" s="47">
        <v>1</v>
      </c>
      <c r="K3" s="48">
        <v>1</v>
      </c>
      <c r="L3"/>
      <c r="M3" s="46">
        <v>1</v>
      </c>
      <c r="N3" s="47">
        <v>1</v>
      </c>
      <c r="O3" s="48">
        <v>0</v>
      </c>
    </row>
    <row r="4" spans="1:15">
      <c r="A4" s="46">
        <v>2</v>
      </c>
      <c r="B4" s="47">
        <v>2</v>
      </c>
      <c r="C4" s="48">
        <v>0</v>
      </c>
      <c r="D4"/>
      <c r="E4" s="46">
        <v>2</v>
      </c>
      <c r="F4" s="47">
        <v>1</v>
      </c>
      <c r="G4" s="48">
        <v>0</v>
      </c>
      <c r="I4" s="46">
        <v>2</v>
      </c>
      <c r="J4" s="47">
        <v>1</v>
      </c>
      <c r="K4" s="48">
        <v>1</v>
      </c>
      <c r="L4"/>
      <c r="M4" s="46">
        <v>2</v>
      </c>
      <c r="N4" s="47">
        <v>0</v>
      </c>
      <c r="O4" s="48">
        <v>0</v>
      </c>
    </row>
    <row r="5" spans="1:15">
      <c r="A5" s="46">
        <v>3</v>
      </c>
      <c r="B5" s="47">
        <v>0</v>
      </c>
      <c r="C5" s="48">
        <v>0</v>
      </c>
      <c r="D5"/>
      <c r="E5" s="46">
        <v>3</v>
      </c>
      <c r="F5" s="47">
        <v>0</v>
      </c>
      <c r="G5" s="48">
        <v>0</v>
      </c>
      <c r="I5" s="46">
        <v>3</v>
      </c>
      <c r="J5" s="47">
        <v>1</v>
      </c>
      <c r="K5" s="48">
        <v>1</v>
      </c>
      <c r="L5"/>
      <c r="M5" s="46">
        <v>3</v>
      </c>
      <c r="N5" s="47">
        <v>0</v>
      </c>
      <c r="O5" s="48">
        <v>0</v>
      </c>
    </row>
    <row r="6" spans="1:15">
      <c r="A6" s="46">
        <v>4</v>
      </c>
      <c r="B6" s="47">
        <v>3</v>
      </c>
      <c r="C6" s="48">
        <v>0</v>
      </c>
      <c r="D6"/>
      <c r="E6" s="46">
        <v>4</v>
      </c>
      <c r="F6" s="47">
        <v>0</v>
      </c>
      <c r="G6" s="48">
        <v>0</v>
      </c>
      <c r="I6" s="46">
        <v>4</v>
      </c>
      <c r="J6" s="47">
        <v>3</v>
      </c>
      <c r="K6" s="48">
        <v>1</v>
      </c>
      <c r="L6"/>
      <c r="M6" s="46">
        <v>4</v>
      </c>
      <c r="N6" s="47">
        <v>1</v>
      </c>
      <c r="O6" s="48">
        <v>0</v>
      </c>
    </row>
    <row r="7" spans="1:15">
      <c r="A7" s="46">
        <v>5</v>
      </c>
      <c r="B7" s="47">
        <v>1</v>
      </c>
      <c r="C7" s="48">
        <v>0</v>
      </c>
      <c r="D7"/>
      <c r="E7" s="46">
        <v>5</v>
      </c>
      <c r="F7" s="47">
        <v>0</v>
      </c>
      <c r="G7" s="48">
        <v>0</v>
      </c>
      <c r="I7" s="46">
        <v>5</v>
      </c>
      <c r="J7" s="47">
        <v>3</v>
      </c>
      <c r="K7" s="48">
        <v>1</v>
      </c>
      <c r="L7"/>
      <c r="M7" s="46">
        <v>5</v>
      </c>
      <c r="N7" s="47">
        <v>0</v>
      </c>
      <c r="O7" s="48">
        <v>0</v>
      </c>
    </row>
    <row r="8" spans="1:15">
      <c r="A8" s="46">
        <v>6</v>
      </c>
      <c r="B8" s="47">
        <v>0</v>
      </c>
      <c r="C8" s="48">
        <v>0</v>
      </c>
      <c r="D8"/>
      <c r="E8" s="46">
        <v>6</v>
      </c>
      <c r="F8" s="47">
        <v>0</v>
      </c>
      <c r="G8" s="48">
        <v>0</v>
      </c>
      <c r="I8" s="46">
        <v>6</v>
      </c>
      <c r="J8" s="47">
        <v>3</v>
      </c>
      <c r="K8" s="48">
        <v>1</v>
      </c>
      <c r="L8"/>
      <c r="M8" s="46">
        <v>6</v>
      </c>
      <c r="N8" s="47">
        <v>0</v>
      </c>
      <c r="O8" s="48">
        <v>0</v>
      </c>
    </row>
    <row r="9" spans="1:15">
      <c r="A9" s="46">
        <v>7</v>
      </c>
      <c r="B9" s="47">
        <v>3</v>
      </c>
      <c r="C9" s="48">
        <v>1</v>
      </c>
      <c r="D9"/>
      <c r="E9" s="46">
        <v>7</v>
      </c>
      <c r="F9" s="47">
        <v>0</v>
      </c>
      <c r="G9" s="48">
        <v>0</v>
      </c>
      <c r="I9" s="46">
        <v>7</v>
      </c>
      <c r="J9" s="47">
        <v>2</v>
      </c>
      <c r="K9" s="48">
        <v>1</v>
      </c>
      <c r="L9"/>
      <c r="M9" s="46">
        <v>7</v>
      </c>
      <c r="N9" s="47">
        <v>3</v>
      </c>
      <c r="O9" s="48">
        <v>0</v>
      </c>
    </row>
    <row r="10" spans="1:15">
      <c r="A10" s="46">
        <v>8</v>
      </c>
      <c r="B10" s="47">
        <v>3</v>
      </c>
      <c r="C10" s="48">
        <v>1</v>
      </c>
      <c r="D10"/>
      <c r="E10" s="46">
        <v>8</v>
      </c>
      <c r="F10" s="47">
        <v>0</v>
      </c>
      <c r="G10" s="48">
        <v>0</v>
      </c>
      <c r="I10" s="46">
        <v>8</v>
      </c>
      <c r="J10" s="47">
        <v>2</v>
      </c>
      <c r="K10" s="48">
        <v>1</v>
      </c>
      <c r="L10"/>
      <c r="M10" s="46">
        <v>8</v>
      </c>
      <c r="N10" s="47">
        <v>0</v>
      </c>
      <c r="O10" s="48">
        <v>0</v>
      </c>
    </row>
    <row r="11" spans="1:15">
      <c r="A11" s="46">
        <v>9</v>
      </c>
      <c r="B11" s="47">
        <v>1</v>
      </c>
      <c r="C11" s="48">
        <v>0</v>
      </c>
      <c r="D11"/>
      <c r="E11" s="46">
        <v>9</v>
      </c>
      <c r="F11" s="47">
        <v>0</v>
      </c>
      <c r="G11" s="48">
        <v>0</v>
      </c>
      <c r="I11" s="46">
        <v>9</v>
      </c>
      <c r="J11" s="47">
        <v>2</v>
      </c>
      <c r="K11" s="48">
        <v>1</v>
      </c>
      <c r="L11"/>
      <c r="M11" s="46">
        <v>9</v>
      </c>
      <c r="N11" s="47">
        <v>0</v>
      </c>
      <c r="O11" s="48">
        <v>0</v>
      </c>
    </row>
    <row r="12" spans="1:15">
      <c r="A12" s="46">
        <v>10</v>
      </c>
      <c r="B12" s="47">
        <v>1</v>
      </c>
      <c r="C12" s="48">
        <v>0</v>
      </c>
      <c r="D12"/>
      <c r="E12" s="46">
        <v>10</v>
      </c>
      <c r="F12" s="47">
        <v>0</v>
      </c>
      <c r="G12" s="48">
        <v>0</v>
      </c>
      <c r="I12" s="46">
        <v>10</v>
      </c>
      <c r="J12" s="47">
        <v>3</v>
      </c>
      <c r="K12" s="48">
        <v>1</v>
      </c>
      <c r="L12"/>
      <c r="M12" s="46">
        <v>10</v>
      </c>
      <c r="N12" s="47">
        <v>0</v>
      </c>
      <c r="O12" s="48">
        <v>0</v>
      </c>
    </row>
    <row r="13" spans="1:15">
      <c r="A13" s="46">
        <v>11</v>
      </c>
      <c r="B13" s="47">
        <v>2</v>
      </c>
      <c r="C13" s="48">
        <v>1</v>
      </c>
      <c r="D13"/>
      <c r="E13" s="46">
        <v>11</v>
      </c>
      <c r="F13" s="47">
        <v>1</v>
      </c>
      <c r="G13" s="48">
        <v>0</v>
      </c>
      <c r="I13" s="46">
        <v>11</v>
      </c>
      <c r="J13" s="47">
        <v>0</v>
      </c>
      <c r="K13" s="48">
        <v>0</v>
      </c>
      <c r="L13"/>
      <c r="M13" s="46">
        <v>11</v>
      </c>
      <c r="N13" s="47">
        <v>1</v>
      </c>
      <c r="O13" s="48">
        <v>0</v>
      </c>
    </row>
    <row r="14" spans="1:15">
      <c r="A14" s="46">
        <v>12</v>
      </c>
      <c r="B14" s="47">
        <v>0</v>
      </c>
      <c r="C14" s="48">
        <v>0</v>
      </c>
      <c r="D14"/>
      <c r="E14" s="46">
        <v>12</v>
      </c>
      <c r="F14" s="47">
        <v>0</v>
      </c>
      <c r="G14" s="48">
        <v>0</v>
      </c>
      <c r="I14" s="46">
        <v>12</v>
      </c>
      <c r="J14" s="47">
        <v>0</v>
      </c>
      <c r="K14" s="48">
        <v>0</v>
      </c>
      <c r="L14"/>
      <c r="M14" s="46">
        <v>12</v>
      </c>
      <c r="N14" s="47">
        <v>0</v>
      </c>
      <c r="O14" s="48">
        <v>0</v>
      </c>
    </row>
    <row r="15" spans="1:15">
      <c r="A15" s="46">
        <v>13</v>
      </c>
      <c r="B15" s="47">
        <v>2</v>
      </c>
      <c r="C15" s="48">
        <v>0</v>
      </c>
      <c r="D15"/>
      <c r="E15" s="46">
        <v>13</v>
      </c>
      <c r="F15" s="47">
        <v>0</v>
      </c>
      <c r="G15" s="48">
        <v>0</v>
      </c>
      <c r="I15" s="46">
        <v>13</v>
      </c>
      <c r="J15" s="47">
        <v>1</v>
      </c>
      <c r="K15" s="48">
        <v>1</v>
      </c>
      <c r="L15"/>
      <c r="M15" s="46">
        <v>13</v>
      </c>
      <c r="N15" s="47">
        <v>0</v>
      </c>
      <c r="O15" s="48">
        <v>0</v>
      </c>
    </row>
    <row r="16" spans="1:15">
      <c r="A16" s="46">
        <v>14</v>
      </c>
      <c r="B16" s="47">
        <v>2</v>
      </c>
      <c r="C16" s="48">
        <v>0</v>
      </c>
      <c r="D16"/>
      <c r="E16" s="46">
        <v>14</v>
      </c>
      <c r="F16" s="47">
        <v>0</v>
      </c>
      <c r="G16" s="48">
        <v>0</v>
      </c>
      <c r="I16" s="46">
        <v>14</v>
      </c>
      <c r="J16" s="47">
        <v>2</v>
      </c>
      <c r="K16" s="48">
        <v>1</v>
      </c>
      <c r="L16"/>
      <c r="M16" s="46">
        <v>14</v>
      </c>
      <c r="N16" s="47">
        <v>0</v>
      </c>
      <c r="O16" s="48">
        <v>0</v>
      </c>
    </row>
    <row r="17" spans="1:15">
      <c r="A17" s="46">
        <v>15</v>
      </c>
      <c r="B17" s="47">
        <v>2</v>
      </c>
      <c r="C17" s="48">
        <v>1</v>
      </c>
      <c r="D17"/>
      <c r="E17" s="46">
        <v>15</v>
      </c>
      <c r="F17" s="47">
        <v>1</v>
      </c>
      <c r="G17" s="48">
        <v>0</v>
      </c>
      <c r="I17" s="46">
        <v>15</v>
      </c>
      <c r="J17" s="47">
        <v>3</v>
      </c>
      <c r="K17" s="48">
        <v>1</v>
      </c>
      <c r="L17"/>
      <c r="M17" s="46">
        <v>15</v>
      </c>
      <c r="N17" s="47">
        <v>2</v>
      </c>
      <c r="O17" s="48">
        <v>0</v>
      </c>
    </row>
    <row r="18" spans="1:15">
      <c r="A18" s="46">
        <v>16</v>
      </c>
      <c r="B18" s="47">
        <v>0</v>
      </c>
      <c r="C18" s="48">
        <v>0</v>
      </c>
      <c r="D18"/>
      <c r="E18" s="46">
        <v>16</v>
      </c>
      <c r="F18" s="47">
        <v>0</v>
      </c>
      <c r="G18" s="48">
        <v>0</v>
      </c>
      <c r="I18" s="46">
        <v>16</v>
      </c>
      <c r="J18" s="47">
        <v>0</v>
      </c>
      <c r="K18" s="48">
        <v>0</v>
      </c>
      <c r="L18"/>
      <c r="M18" s="46">
        <v>16</v>
      </c>
      <c r="N18" s="47">
        <v>1</v>
      </c>
      <c r="O18" s="48">
        <v>0</v>
      </c>
    </row>
    <row r="19" spans="1:15">
      <c r="A19" s="46">
        <v>17</v>
      </c>
      <c r="B19" s="47">
        <v>0</v>
      </c>
      <c r="C19" s="48">
        <v>0</v>
      </c>
      <c r="D19"/>
      <c r="E19" s="46">
        <v>17</v>
      </c>
      <c r="F19" s="47">
        <v>0</v>
      </c>
      <c r="G19" s="48">
        <v>0</v>
      </c>
      <c r="I19" s="46">
        <v>17</v>
      </c>
      <c r="J19" s="47">
        <v>2</v>
      </c>
      <c r="K19" s="48">
        <v>1</v>
      </c>
      <c r="L19"/>
      <c r="M19" s="46">
        <v>17</v>
      </c>
      <c r="N19" s="47">
        <v>1</v>
      </c>
      <c r="O19" s="48">
        <v>0</v>
      </c>
    </row>
    <row r="20" spans="1:15">
      <c r="A20" s="46">
        <v>18</v>
      </c>
      <c r="B20" s="47">
        <v>1</v>
      </c>
      <c r="C20" s="48">
        <v>0</v>
      </c>
      <c r="D20"/>
      <c r="E20" s="46">
        <v>18</v>
      </c>
      <c r="F20" s="47">
        <v>0</v>
      </c>
      <c r="G20" s="48">
        <v>0</v>
      </c>
      <c r="I20" s="46">
        <v>18</v>
      </c>
      <c r="J20" s="47">
        <v>3</v>
      </c>
      <c r="K20" s="48">
        <v>1</v>
      </c>
      <c r="L20"/>
      <c r="M20" s="46">
        <v>18</v>
      </c>
      <c r="N20" s="47">
        <v>1</v>
      </c>
      <c r="O20" s="48">
        <v>0</v>
      </c>
    </row>
    <row r="21" spans="1:15">
      <c r="A21" s="46">
        <v>19</v>
      </c>
      <c r="B21" s="47">
        <v>1</v>
      </c>
      <c r="C21" s="48">
        <v>0</v>
      </c>
      <c r="D21"/>
      <c r="E21" s="46">
        <v>19</v>
      </c>
      <c r="F21" s="47">
        <v>0</v>
      </c>
      <c r="G21" s="48">
        <v>0</v>
      </c>
      <c r="I21" s="46">
        <v>19</v>
      </c>
      <c r="J21" s="47">
        <v>1</v>
      </c>
      <c r="K21" s="48">
        <v>1</v>
      </c>
      <c r="L21"/>
      <c r="M21" s="46">
        <v>19</v>
      </c>
      <c r="N21" s="47">
        <v>0</v>
      </c>
      <c r="O21" s="48">
        <v>0</v>
      </c>
    </row>
    <row r="22" spans="1:15">
      <c r="A22" s="46">
        <v>20</v>
      </c>
      <c r="B22" s="47">
        <v>1</v>
      </c>
      <c r="C22" s="48">
        <v>0</v>
      </c>
      <c r="D22"/>
      <c r="E22" s="46">
        <v>20</v>
      </c>
      <c r="F22" s="47">
        <v>0</v>
      </c>
      <c r="G22" s="48">
        <v>0</v>
      </c>
      <c r="I22" s="46">
        <v>20</v>
      </c>
      <c r="J22" s="47">
        <v>3</v>
      </c>
      <c r="K22" s="48">
        <v>1</v>
      </c>
      <c r="L22"/>
      <c r="M22" s="46">
        <v>20</v>
      </c>
      <c r="N22" s="47">
        <v>0</v>
      </c>
      <c r="O22" s="48">
        <v>0</v>
      </c>
    </row>
    <row r="23" spans="1:15">
      <c r="A23" s="46">
        <v>21</v>
      </c>
      <c r="B23" s="47">
        <v>0</v>
      </c>
      <c r="C23" s="48">
        <v>0</v>
      </c>
      <c r="D23"/>
      <c r="E23" s="46">
        <v>21</v>
      </c>
      <c r="F23" s="47">
        <v>0</v>
      </c>
      <c r="G23" s="48">
        <v>0</v>
      </c>
      <c r="I23" s="46">
        <v>21</v>
      </c>
      <c r="J23" s="47">
        <v>1</v>
      </c>
      <c r="K23" s="48">
        <v>1</v>
      </c>
      <c r="L23"/>
      <c r="M23" s="46">
        <v>21</v>
      </c>
      <c r="N23" s="47">
        <v>0</v>
      </c>
      <c r="O23" s="48">
        <v>0</v>
      </c>
    </row>
    <row r="24" spans="1:15">
      <c r="A24" s="46">
        <v>22</v>
      </c>
      <c r="B24" s="47">
        <v>3</v>
      </c>
      <c r="C24" s="48">
        <v>1</v>
      </c>
      <c r="D24"/>
      <c r="E24" s="46">
        <v>22</v>
      </c>
      <c r="F24" s="47">
        <v>0</v>
      </c>
      <c r="G24" s="48">
        <v>0</v>
      </c>
      <c r="I24" s="46">
        <v>22</v>
      </c>
      <c r="J24" s="47">
        <v>1</v>
      </c>
      <c r="K24" s="48">
        <v>0</v>
      </c>
      <c r="L24"/>
      <c r="M24" s="46">
        <v>22</v>
      </c>
      <c r="N24" s="47">
        <v>0</v>
      </c>
      <c r="O24" s="48">
        <v>0</v>
      </c>
    </row>
    <row r="25" spans="1:15">
      <c r="A25" s="46">
        <v>23</v>
      </c>
      <c r="B25" s="47">
        <v>3</v>
      </c>
      <c r="C25" s="48">
        <v>0</v>
      </c>
      <c r="D25"/>
      <c r="E25" s="46">
        <v>23</v>
      </c>
      <c r="F25" s="47">
        <v>0</v>
      </c>
      <c r="G25" s="48">
        <v>0</v>
      </c>
      <c r="I25" s="46">
        <v>23</v>
      </c>
      <c r="J25" s="47">
        <v>0</v>
      </c>
      <c r="K25" s="48">
        <v>0</v>
      </c>
      <c r="L25"/>
      <c r="M25" s="46">
        <v>23</v>
      </c>
      <c r="N25" s="47">
        <v>0</v>
      </c>
      <c r="O25" s="48">
        <v>0</v>
      </c>
    </row>
    <row r="26" spans="1:15">
      <c r="A26" s="46">
        <v>24</v>
      </c>
      <c r="B26" s="47">
        <v>0</v>
      </c>
      <c r="C26" s="48">
        <v>0</v>
      </c>
      <c r="D26"/>
      <c r="E26" s="46">
        <v>24</v>
      </c>
      <c r="F26" s="47">
        <v>0</v>
      </c>
      <c r="G26" s="48">
        <v>0</v>
      </c>
      <c r="I26" s="46">
        <v>24</v>
      </c>
      <c r="J26" s="47">
        <v>0</v>
      </c>
      <c r="K26" s="48">
        <v>0</v>
      </c>
      <c r="L26"/>
      <c r="M26" s="46">
        <v>24</v>
      </c>
      <c r="N26" s="47">
        <v>0</v>
      </c>
      <c r="O26" s="48">
        <v>0</v>
      </c>
    </row>
    <row r="27" spans="1:15">
      <c r="A27" s="46">
        <v>25</v>
      </c>
      <c r="B27" s="47">
        <v>0</v>
      </c>
      <c r="C27" s="48">
        <v>0</v>
      </c>
      <c r="D27"/>
      <c r="E27" s="46">
        <v>25</v>
      </c>
      <c r="F27" s="47">
        <v>0</v>
      </c>
      <c r="G27" s="48">
        <v>0</v>
      </c>
      <c r="I27" s="46">
        <v>25</v>
      </c>
      <c r="J27" s="47">
        <v>3</v>
      </c>
      <c r="K27" s="48">
        <v>1</v>
      </c>
      <c r="L27"/>
      <c r="M27" s="46">
        <v>25</v>
      </c>
      <c r="N27" s="47">
        <v>1</v>
      </c>
      <c r="O27" s="48">
        <v>0</v>
      </c>
    </row>
    <row r="28" spans="1:15">
      <c r="A28" s="46">
        <v>26</v>
      </c>
      <c r="B28" s="47">
        <v>2</v>
      </c>
      <c r="C28" s="48">
        <v>0</v>
      </c>
      <c r="D28"/>
      <c r="E28" s="46">
        <v>26</v>
      </c>
      <c r="F28" s="47">
        <v>0</v>
      </c>
      <c r="G28" s="48">
        <v>0</v>
      </c>
      <c r="I28" s="46">
        <v>26</v>
      </c>
      <c r="J28" s="47">
        <v>0</v>
      </c>
      <c r="K28" s="48">
        <v>0</v>
      </c>
      <c r="L28"/>
      <c r="M28" s="46">
        <v>26</v>
      </c>
      <c r="N28" s="47">
        <v>2</v>
      </c>
      <c r="O28" s="48">
        <v>0</v>
      </c>
    </row>
    <row r="29" spans="1:15">
      <c r="A29" s="46">
        <v>27</v>
      </c>
      <c r="B29" s="47">
        <v>0</v>
      </c>
      <c r="C29" s="48">
        <v>0</v>
      </c>
      <c r="D29"/>
      <c r="E29" s="46">
        <v>27</v>
      </c>
      <c r="F29" s="47">
        <v>0</v>
      </c>
      <c r="G29" s="48">
        <v>0</v>
      </c>
      <c r="I29" s="46">
        <v>27</v>
      </c>
      <c r="J29" s="47">
        <v>0</v>
      </c>
      <c r="K29" s="48">
        <v>0</v>
      </c>
      <c r="L29"/>
      <c r="M29" s="46">
        <v>27</v>
      </c>
      <c r="N29" s="47">
        <v>0</v>
      </c>
      <c r="O29" s="48">
        <v>0</v>
      </c>
    </row>
    <row r="30" spans="1:15">
      <c r="A30" s="46">
        <v>28</v>
      </c>
      <c r="B30" s="47">
        <v>3</v>
      </c>
      <c r="C30" s="48">
        <v>1</v>
      </c>
      <c r="D30"/>
      <c r="E30" s="46">
        <v>28</v>
      </c>
      <c r="F30" s="47">
        <v>0</v>
      </c>
      <c r="G30" s="48">
        <v>0</v>
      </c>
      <c r="I30" s="46">
        <v>28</v>
      </c>
      <c r="J30" s="47">
        <v>3</v>
      </c>
      <c r="K30" s="48">
        <v>1</v>
      </c>
      <c r="L30"/>
      <c r="M30" s="46">
        <v>28</v>
      </c>
      <c r="N30" s="47">
        <v>0</v>
      </c>
      <c r="O30" s="48">
        <v>0</v>
      </c>
    </row>
    <row r="31" spans="1:15">
      <c r="A31" s="46">
        <v>29</v>
      </c>
      <c r="B31" s="47">
        <v>0</v>
      </c>
      <c r="C31" s="48">
        <v>0</v>
      </c>
      <c r="D31"/>
      <c r="E31" s="46">
        <v>29</v>
      </c>
      <c r="F31" s="47">
        <v>0</v>
      </c>
      <c r="G31" s="48">
        <v>0</v>
      </c>
      <c r="I31" s="46">
        <v>29</v>
      </c>
      <c r="J31" s="47">
        <v>0</v>
      </c>
      <c r="K31" s="48">
        <v>0</v>
      </c>
      <c r="L31"/>
      <c r="M31" s="46">
        <v>29</v>
      </c>
      <c r="N31" s="47">
        <v>0</v>
      </c>
      <c r="O31" s="48">
        <v>0</v>
      </c>
    </row>
    <row r="32" spans="1:15">
      <c r="A32" s="46">
        <v>30</v>
      </c>
      <c r="B32" s="47">
        <v>0</v>
      </c>
      <c r="C32" s="48">
        <v>0</v>
      </c>
      <c r="D32"/>
      <c r="E32" s="46">
        <v>30</v>
      </c>
      <c r="F32" s="47">
        <v>0</v>
      </c>
      <c r="G32" s="48">
        <v>0</v>
      </c>
      <c r="I32" s="46">
        <v>30</v>
      </c>
      <c r="J32" s="47">
        <v>0</v>
      </c>
      <c r="K32" s="48">
        <v>0</v>
      </c>
      <c r="L32"/>
      <c r="M32" s="46">
        <v>30</v>
      </c>
      <c r="N32" s="47">
        <v>0</v>
      </c>
      <c r="O32" s="48">
        <v>0</v>
      </c>
    </row>
    <row r="33" spans="1:15">
      <c r="A33" s="46">
        <v>31</v>
      </c>
      <c r="B33" s="47">
        <v>1</v>
      </c>
      <c r="C33" s="48">
        <v>1</v>
      </c>
      <c r="D33"/>
      <c r="E33" s="46">
        <v>31</v>
      </c>
      <c r="F33" s="47">
        <v>1</v>
      </c>
      <c r="G33" s="48">
        <v>0</v>
      </c>
      <c r="I33" s="46">
        <v>31</v>
      </c>
      <c r="J33" s="47">
        <v>3</v>
      </c>
      <c r="K33" s="48">
        <v>1</v>
      </c>
      <c r="L33"/>
      <c r="M33" s="46">
        <v>31</v>
      </c>
      <c r="N33" s="47">
        <v>1</v>
      </c>
      <c r="O33" s="48">
        <v>0</v>
      </c>
    </row>
    <row r="34" spans="1:15">
      <c r="A34" s="46">
        <v>32</v>
      </c>
      <c r="B34" s="47">
        <v>3</v>
      </c>
      <c r="C34" s="48">
        <v>0</v>
      </c>
      <c r="D34"/>
      <c r="E34" s="46">
        <v>32</v>
      </c>
      <c r="F34" s="47">
        <v>0</v>
      </c>
      <c r="G34" s="48">
        <v>0</v>
      </c>
      <c r="I34" s="46">
        <v>32</v>
      </c>
      <c r="J34" s="47">
        <v>2</v>
      </c>
      <c r="K34" s="48">
        <v>1</v>
      </c>
      <c r="L34"/>
      <c r="M34" s="46">
        <v>32</v>
      </c>
      <c r="N34" s="47">
        <v>0</v>
      </c>
      <c r="O34" s="48">
        <v>0</v>
      </c>
    </row>
    <row r="35" spans="1:15">
      <c r="A35" s="46">
        <v>33</v>
      </c>
      <c r="B35" s="47">
        <v>0</v>
      </c>
      <c r="C35" s="48">
        <v>0</v>
      </c>
      <c r="D35"/>
      <c r="E35" s="46">
        <v>33</v>
      </c>
      <c r="F35" s="47">
        <v>1</v>
      </c>
      <c r="G35" s="48">
        <v>0</v>
      </c>
      <c r="I35" s="46">
        <v>33</v>
      </c>
      <c r="J35" s="47">
        <v>2</v>
      </c>
      <c r="K35" s="48">
        <v>1</v>
      </c>
      <c r="L35"/>
      <c r="M35" s="46">
        <v>33</v>
      </c>
      <c r="N35" s="47">
        <v>0</v>
      </c>
      <c r="O35" s="48">
        <v>0</v>
      </c>
    </row>
    <row r="36" spans="1:15">
      <c r="A36" s="46">
        <v>34</v>
      </c>
      <c r="B36" s="47">
        <v>3</v>
      </c>
      <c r="C36" s="48">
        <v>1</v>
      </c>
      <c r="D36"/>
      <c r="E36" s="46">
        <v>34</v>
      </c>
      <c r="F36" s="47">
        <v>0</v>
      </c>
      <c r="G36" s="48">
        <v>0</v>
      </c>
      <c r="I36" s="46">
        <v>34</v>
      </c>
      <c r="J36" s="47">
        <v>1</v>
      </c>
      <c r="K36" s="48">
        <v>0</v>
      </c>
      <c r="L36"/>
      <c r="M36" s="46">
        <v>34</v>
      </c>
      <c r="N36" s="47">
        <v>0</v>
      </c>
      <c r="O36" s="48">
        <v>0</v>
      </c>
    </row>
    <row r="37" spans="1:15">
      <c r="A37" s="46">
        <v>35</v>
      </c>
      <c r="B37" s="47">
        <v>3</v>
      </c>
      <c r="C37" s="48">
        <v>1</v>
      </c>
      <c r="D37"/>
      <c r="E37" s="46">
        <v>35</v>
      </c>
      <c r="F37" s="47">
        <v>1</v>
      </c>
      <c r="G37" s="48">
        <v>0</v>
      </c>
      <c r="I37" s="46">
        <v>35</v>
      </c>
      <c r="J37" s="47">
        <v>1</v>
      </c>
      <c r="K37" s="48">
        <v>0</v>
      </c>
      <c r="L37"/>
      <c r="M37" s="46">
        <v>35</v>
      </c>
      <c r="N37" s="47">
        <v>0</v>
      </c>
      <c r="O37" s="48">
        <v>0</v>
      </c>
    </row>
    <row r="38" spans="1:15">
      <c r="A38" s="46">
        <v>36</v>
      </c>
      <c r="B38" s="47">
        <v>3</v>
      </c>
      <c r="C38" s="48">
        <v>1</v>
      </c>
      <c r="D38"/>
      <c r="E38" s="46">
        <v>36</v>
      </c>
      <c r="F38" s="47">
        <v>0</v>
      </c>
      <c r="G38" s="48">
        <v>0</v>
      </c>
      <c r="I38" s="46">
        <v>36</v>
      </c>
      <c r="J38" s="47">
        <v>1</v>
      </c>
      <c r="K38" s="48">
        <v>0</v>
      </c>
      <c r="L38"/>
      <c r="M38" s="46">
        <v>36</v>
      </c>
      <c r="N38" s="47">
        <v>1</v>
      </c>
      <c r="O38" s="48">
        <v>0</v>
      </c>
    </row>
    <row r="39" spans="1:15">
      <c r="A39" s="46">
        <v>37</v>
      </c>
      <c r="B39" s="47">
        <v>3</v>
      </c>
      <c r="C39" s="48">
        <v>1</v>
      </c>
      <c r="D39"/>
      <c r="E39" s="46">
        <v>37</v>
      </c>
      <c r="F39" s="47">
        <v>0</v>
      </c>
      <c r="G39" s="48">
        <v>0</v>
      </c>
      <c r="I39" s="46">
        <v>37</v>
      </c>
      <c r="J39" s="47">
        <v>1</v>
      </c>
      <c r="K39" s="48">
        <v>1</v>
      </c>
      <c r="L39"/>
      <c r="M39" s="46">
        <v>37</v>
      </c>
      <c r="N39" s="47">
        <v>0</v>
      </c>
      <c r="O39" s="48">
        <v>0</v>
      </c>
    </row>
    <row r="40" spans="1:15">
      <c r="A40" s="46">
        <v>38</v>
      </c>
      <c r="B40" s="47">
        <v>2</v>
      </c>
      <c r="C40" s="48">
        <v>1</v>
      </c>
      <c r="D40"/>
      <c r="E40" s="46">
        <v>38</v>
      </c>
      <c r="F40" s="47">
        <v>0</v>
      </c>
      <c r="G40" s="48">
        <v>0</v>
      </c>
      <c r="I40" s="46">
        <v>38</v>
      </c>
      <c r="J40" s="47">
        <v>1</v>
      </c>
      <c r="K40" s="48">
        <v>0</v>
      </c>
      <c r="L40"/>
      <c r="M40" s="46">
        <v>38</v>
      </c>
      <c r="N40" s="47">
        <v>0</v>
      </c>
      <c r="O40" s="48">
        <v>0</v>
      </c>
    </row>
    <row r="41" spans="1:15">
      <c r="A41" s="46">
        <v>39</v>
      </c>
      <c r="B41" s="47">
        <v>2</v>
      </c>
      <c r="C41" s="48">
        <v>1</v>
      </c>
      <c r="D41"/>
      <c r="E41" s="46">
        <v>39</v>
      </c>
      <c r="F41" s="47">
        <v>1</v>
      </c>
      <c r="G41" s="48">
        <v>0</v>
      </c>
      <c r="I41" s="46">
        <v>39</v>
      </c>
      <c r="J41" s="47">
        <v>3</v>
      </c>
      <c r="K41" s="48">
        <v>1</v>
      </c>
      <c r="L41"/>
      <c r="M41" s="46">
        <v>39</v>
      </c>
      <c r="N41" s="47">
        <v>0</v>
      </c>
      <c r="O41" s="48">
        <v>0</v>
      </c>
    </row>
    <row r="42" spans="1:15">
      <c r="A42" s="46">
        <v>40</v>
      </c>
      <c r="B42" s="47">
        <v>2</v>
      </c>
      <c r="C42" s="48">
        <v>1</v>
      </c>
      <c r="D42"/>
      <c r="E42" s="46">
        <v>40</v>
      </c>
      <c r="F42" s="47">
        <v>0</v>
      </c>
      <c r="G42" s="48">
        <v>0</v>
      </c>
      <c r="I42" s="46">
        <v>40</v>
      </c>
      <c r="J42" s="47">
        <v>0</v>
      </c>
      <c r="K42" s="48">
        <v>1</v>
      </c>
      <c r="L42"/>
      <c r="M42" s="46">
        <v>40</v>
      </c>
      <c r="N42" s="47">
        <v>0</v>
      </c>
      <c r="O42" s="48">
        <v>0</v>
      </c>
    </row>
    <row r="43" spans="1:15">
      <c r="A43" s="46">
        <v>41</v>
      </c>
      <c r="B43" s="47">
        <v>2</v>
      </c>
      <c r="C43" s="48">
        <v>1</v>
      </c>
      <c r="D43"/>
      <c r="E43" s="46">
        <v>41</v>
      </c>
      <c r="F43" s="47">
        <v>0</v>
      </c>
      <c r="G43" s="48">
        <v>0</v>
      </c>
      <c r="I43" s="46">
        <v>41</v>
      </c>
      <c r="J43" s="47">
        <v>3</v>
      </c>
      <c r="K43" s="48">
        <v>1</v>
      </c>
      <c r="L43"/>
      <c r="M43" s="46">
        <v>41</v>
      </c>
      <c r="N43" s="47">
        <v>0</v>
      </c>
      <c r="O43" s="48">
        <v>0</v>
      </c>
    </row>
    <row r="44" spans="1:15">
      <c r="A44" s="46">
        <v>42</v>
      </c>
      <c r="B44" s="47">
        <v>2</v>
      </c>
      <c r="C44" s="48">
        <v>0</v>
      </c>
      <c r="D44"/>
      <c r="E44" s="46">
        <v>42</v>
      </c>
      <c r="F44" s="47">
        <v>1</v>
      </c>
      <c r="G44" s="48">
        <v>0</v>
      </c>
      <c r="I44" s="46">
        <v>42</v>
      </c>
      <c r="J44" s="47">
        <v>1</v>
      </c>
      <c r="K44" s="48">
        <v>0</v>
      </c>
      <c r="L44"/>
      <c r="M44" s="46">
        <v>42</v>
      </c>
      <c r="N44" s="47">
        <v>1</v>
      </c>
      <c r="O44" s="48">
        <v>0</v>
      </c>
    </row>
    <row r="45" spans="1:15">
      <c r="A45" s="46">
        <v>43</v>
      </c>
      <c r="B45" s="47">
        <v>1</v>
      </c>
      <c r="C45" s="48">
        <v>0</v>
      </c>
      <c r="D45"/>
      <c r="E45" s="46">
        <v>43</v>
      </c>
      <c r="F45" s="47">
        <v>0</v>
      </c>
      <c r="G45" s="48">
        <v>0</v>
      </c>
      <c r="I45" s="46">
        <v>43</v>
      </c>
      <c r="J45" s="47">
        <v>0</v>
      </c>
      <c r="K45" s="48">
        <v>0</v>
      </c>
      <c r="L45"/>
      <c r="M45" s="46">
        <v>43</v>
      </c>
      <c r="N45" s="47">
        <v>0</v>
      </c>
      <c r="O45" s="48">
        <v>0</v>
      </c>
    </row>
    <row r="46" spans="1:15">
      <c r="A46" s="46">
        <v>44</v>
      </c>
      <c r="B46" s="47">
        <v>1</v>
      </c>
      <c r="C46" s="48">
        <v>0</v>
      </c>
      <c r="D46"/>
      <c r="E46" s="46">
        <v>44</v>
      </c>
      <c r="F46" s="47">
        <v>0</v>
      </c>
      <c r="G46" s="48">
        <v>0</v>
      </c>
      <c r="I46" s="46">
        <v>44</v>
      </c>
      <c r="J46" s="47">
        <v>1</v>
      </c>
      <c r="K46" s="48">
        <v>1</v>
      </c>
      <c r="L46"/>
      <c r="M46" s="46">
        <v>44</v>
      </c>
      <c r="N46" s="47">
        <v>0</v>
      </c>
      <c r="O46" s="48">
        <v>0</v>
      </c>
    </row>
    <row r="47" spans="1:15">
      <c r="A47" s="46">
        <v>45</v>
      </c>
      <c r="B47" s="47">
        <v>1</v>
      </c>
      <c r="C47" s="48">
        <v>0</v>
      </c>
      <c r="D47"/>
      <c r="E47" s="46">
        <v>45</v>
      </c>
      <c r="F47" s="47">
        <v>0</v>
      </c>
      <c r="G47" s="48">
        <v>0</v>
      </c>
      <c r="I47" s="46">
        <v>45</v>
      </c>
      <c r="J47" s="47">
        <v>2</v>
      </c>
      <c r="K47" s="48">
        <v>1</v>
      </c>
      <c r="L47"/>
      <c r="M47" s="46">
        <v>45</v>
      </c>
      <c r="N47" s="47">
        <v>1</v>
      </c>
      <c r="O47" s="48">
        <v>0</v>
      </c>
    </row>
    <row r="48" spans="1:15">
      <c r="A48" s="46">
        <v>46</v>
      </c>
      <c r="B48" s="47">
        <v>1</v>
      </c>
      <c r="C48" s="48">
        <v>0</v>
      </c>
      <c r="D48"/>
      <c r="E48" s="46">
        <v>46</v>
      </c>
      <c r="F48" s="47">
        <v>0</v>
      </c>
      <c r="G48" s="48">
        <v>0</v>
      </c>
      <c r="I48" s="46">
        <v>46</v>
      </c>
      <c r="J48" s="47">
        <v>0</v>
      </c>
      <c r="K48" s="48">
        <v>0</v>
      </c>
      <c r="L48"/>
      <c r="M48" s="46">
        <v>46</v>
      </c>
      <c r="N48" s="47">
        <v>0</v>
      </c>
      <c r="O48" s="48">
        <v>0</v>
      </c>
    </row>
    <row r="49" spans="1:15">
      <c r="A49" s="46">
        <v>47</v>
      </c>
      <c r="B49" s="47">
        <v>1</v>
      </c>
      <c r="C49" s="48">
        <v>0</v>
      </c>
      <c r="D49"/>
      <c r="E49" s="46">
        <v>47</v>
      </c>
      <c r="F49" s="47">
        <v>1</v>
      </c>
      <c r="G49" s="48">
        <v>0</v>
      </c>
      <c r="I49" s="46">
        <v>47</v>
      </c>
      <c r="J49" s="47">
        <v>0</v>
      </c>
      <c r="K49" s="48">
        <v>0</v>
      </c>
      <c r="L49"/>
      <c r="M49" s="46">
        <v>47</v>
      </c>
      <c r="N49" s="47">
        <v>1</v>
      </c>
      <c r="O49" s="48">
        <v>0</v>
      </c>
    </row>
    <row r="50" spans="1:15">
      <c r="A50" s="46">
        <v>48</v>
      </c>
      <c r="B50" s="47">
        <v>1</v>
      </c>
      <c r="C50" s="48">
        <v>0</v>
      </c>
      <c r="D50"/>
      <c r="E50" s="46">
        <v>48</v>
      </c>
      <c r="F50" s="47">
        <v>0</v>
      </c>
      <c r="G50" s="48">
        <v>0</v>
      </c>
      <c r="I50" s="46">
        <v>48</v>
      </c>
      <c r="J50" s="47">
        <v>2</v>
      </c>
      <c r="K50" s="48">
        <v>1</v>
      </c>
      <c r="L50"/>
      <c r="M50" s="46">
        <v>48</v>
      </c>
      <c r="N50" s="47">
        <v>0</v>
      </c>
      <c r="O50" s="48">
        <v>0</v>
      </c>
    </row>
    <row r="51" spans="1:15">
      <c r="A51" s="46">
        <v>49</v>
      </c>
      <c r="B51" s="47">
        <v>3</v>
      </c>
      <c r="C51" s="48">
        <v>0</v>
      </c>
      <c r="D51"/>
      <c r="E51" s="46">
        <v>49</v>
      </c>
      <c r="F51" s="47">
        <v>1</v>
      </c>
      <c r="G51" s="48">
        <v>0</v>
      </c>
      <c r="I51" s="46">
        <v>49</v>
      </c>
      <c r="J51" s="47">
        <v>3</v>
      </c>
      <c r="K51" s="48">
        <v>1</v>
      </c>
      <c r="L51"/>
      <c r="M51" s="46">
        <v>49</v>
      </c>
      <c r="N51" s="47">
        <v>0</v>
      </c>
      <c r="O51" s="48">
        <v>0</v>
      </c>
    </row>
    <row r="52" spans="1:15">
      <c r="A52" s="46">
        <v>50</v>
      </c>
      <c r="B52" s="47">
        <v>3</v>
      </c>
      <c r="C52" s="48">
        <v>0</v>
      </c>
      <c r="D52"/>
      <c r="E52" s="46">
        <v>50</v>
      </c>
      <c r="F52" s="47">
        <v>1</v>
      </c>
      <c r="G52" s="48">
        <v>0</v>
      </c>
      <c r="I52" s="46">
        <v>50</v>
      </c>
      <c r="J52" s="47">
        <v>3</v>
      </c>
      <c r="K52" s="48">
        <v>1</v>
      </c>
      <c r="L52"/>
      <c r="M52" s="46">
        <v>50</v>
      </c>
      <c r="N52" s="47">
        <v>0</v>
      </c>
      <c r="O52" s="48">
        <v>0</v>
      </c>
    </row>
  </sheetData>
  <mergeCells count="4">
    <mergeCell ref="A1:C1"/>
    <mergeCell ref="E1:G1"/>
    <mergeCell ref="I1:K1"/>
    <mergeCell ref="M1:O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4D65-AB14-4764-827A-D85963AF357F}">
  <dimension ref="A1:Z191"/>
  <sheetViews>
    <sheetView workbookViewId="0">
      <selection activeCell="A41" sqref="A1:XFD1048576"/>
    </sheetView>
  </sheetViews>
  <sheetFormatPr defaultRowHeight="14.5"/>
  <cols>
    <col min="1" max="1" width="25.1796875" bestFit="1" customWidth="1"/>
    <col min="2" max="2" width="3" style="7" customWidth="1"/>
    <col min="3" max="3" width="9.81640625" style="95" customWidth="1"/>
    <col min="4" max="4" width="8.81640625" style="96" customWidth="1"/>
    <col min="5" max="7" width="3.54296875" bestFit="1" customWidth="1"/>
    <col min="8" max="8" width="5.7265625" customWidth="1"/>
    <col min="9" max="11" width="3.54296875" bestFit="1" customWidth="1"/>
    <col min="12" max="12" width="5.26953125" customWidth="1"/>
    <col min="13" max="13" width="7.26953125" customWidth="1"/>
    <col min="14" max="14" width="5.81640625" customWidth="1"/>
    <col min="15" max="16" width="4.453125" bestFit="1" customWidth="1"/>
    <col min="17" max="21" width="3.26953125" bestFit="1" customWidth="1"/>
    <col min="22" max="22" width="4.453125" bestFit="1" customWidth="1"/>
    <col min="23" max="23" width="3.26953125" bestFit="1" customWidth="1"/>
    <col min="24" max="24" width="4.453125" bestFit="1" customWidth="1"/>
  </cols>
  <sheetData>
    <row r="1" spans="1:26">
      <c r="A1" t="s">
        <v>487</v>
      </c>
      <c r="C1" s="93"/>
      <c r="D1" s="94"/>
      <c r="E1" s="8" t="s">
        <v>501</v>
      </c>
      <c r="F1" s="8" t="s">
        <v>501</v>
      </c>
      <c r="G1" s="8" t="s">
        <v>501</v>
      </c>
      <c r="H1" s="8" t="s">
        <v>501</v>
      </c>
      <c r="I1" s="8" t="s">
        <v>501</v>
      </c>
      <c r="J1" s="8" t="s">
        <v>501</v>
      </c>
      <c r="K1" s="8" t="s">
        <v>501</v>
      </c>
      <c r="L1" s="8" t="s">
        <v>501</v>
      </c>
      <c r="M1" s="8" t="s">
        <v>501</v>
      </c>
      <c r="N1" s="8" t="s">
        <v>501</v>
      </c>
      <c r="O1" s="8" t="s">
        <v>501</v>
      </c>
      <c r="P1" s="8" t="s">
        <v>501</v>
      </c>
      <c r="Q1" s="8" t="s">
        <v>553</v>
      </c>
      <c r="R1" s="8" t="s">
        <v>553</v>
      </c>
      <c r="S1" s="8" t="s">
        <v>553</v>
      </c>
      <c r="T1" s="8" t="s">
        <v>553</v>
      </c>
      <c r="U1" s="8" t="s">
        <v>553</v>
      </c>
      <c r="V1" s="8" t="s">
        <v>553</v>
      </c>
      <c r="W1" s="8" t="s">
        <v>553</v>
      </c>
      <c r="X1" s="8" t="s">
        <v>553</v>
      </c>
    </row>
    <row r="2" spans="1:26" ht="15.75" customHeight="1">
      <c r="A2" t="s">
        <v>596</v>
      </c>
      <c r="E2" s="8">
        <v>40</v>
      </c>
      <c r="F2" s="8">
        <v>60</v>
      </c>
      <c r="G2" s="8">
        <v>40</v>
      </c>
      <c r="H2" s="8">
        <v>100</v>
      </c>
      <c r="I2" s="8">
        <v>40</v>
      </c>
      <c r="J2" s="8">
        <v>40</v>
      </c>
      <c r="K2" s="8">
        <v>40</v>
      </c>
      <c r="L2" s="8">
        <v>20</v>
      </c>
      <c r="M2" s="8">
        <v>20</v>
      </c>
      <c r="N2" s="8">
        <v>40</v>
      </c>
      <c r="O2" s="8">
        <v>40</v>
      </c>
      <c r="P2" s="8">
        <v>120</v>
      </c>
      <c r="Q2" s="8">
        <v>60</v>
      </c>
      <c r="R2" s="8">
        <v>60</v>
      </c>
      <c r="S2" s="8">
        <v>40</v>
      </c>
      <c r="T2" s="8">
        <v>40</v>
      </c>
      <c r="U2" s="8">
        <v>40</v>
      </c>
      <c r="V2" s="8">
        <v>40</v>
      </c>
      <c r="W2" s="8">
        <v>40</v>
      </c>
      <c r="X2" s="8">
        <v>40</v>
      </c>
    </row>
    <row r="3" spans="1:26" ht="15.75" customHeight="1">
      <c r="A3" s="43" t="s">
        <v>787</v>
      </c>
      <c r="B3" s="44"/>
      <c r="C3" s="97"/>
      <c r="D3" s="98"/>
      <c r="E3" s="45" t="s">
        <v>767</v>
      </c>
      <c r="F3" s="45" t="s">
        <v>768</v>
      </c>
      <c r="G3" s="45" t="s">
        <v>769</v>
      </c>
      <c r="H3" s="45" t="s">
        <v>770</v>
      </c>
      <c r="I3" s="45" t="s">
        <v>771</v>
      </c>
      <c r="J3" s="45" t="s">
        <v>772</v>
      </c>
      <c r="K3" s="45" t="s">
        <v>773</v>
      </c>
      <c r="L3" s="45" t="s">
        <v>774</v>
      </c>
      <c r="M3" s="45" t="s">
        <v>775</v>
      </c>
      <c r="N3" s="45" t="s">
        <v>776</v>
      </c>
      <c r="O3" s="45" t="s">
        <v>777</v>
      </c>
      <c r="P3" s="45" t="s">
        <v>778</v>
      </c>
      <c r="Q3" s="45" t="s">
        <v>779</v>
      </c>
      <c r="R3" s="45" t="s">
        <v>780</v>
      </c>
      <c r="S3" s="45" t="s">
        <v>781</v>
      </c>
      <c r="T3" s="45" t="s">
        <v>782</v>
      </c>
      <c r="U3" s="45" t="s">
        <v>783</v>
      </c>
      <c r="V3" s="45" t="s">
        <v>784</v>
      </c>
      <c r="W3" s="45" t="s">
        <v>785</v>
      </c>
      <c r="X3" s="45" t="s">
        <v>786</v>
      </c>
    </row>
    <row r="4" spans="1:26" ht="39" customHeight="1">
      <c r="A4" t="s">
        <v>597</v>
      </c>
      <c r="C4" s="99" t="s">
        <v>996</v>
      </c>
      <c r="D4" s="100" t="s">
        <v>997</v>
      </c>
      <c r="E4" s="9" t="s">
        <v>598</v>
      </c>
      <c r="F4" s="9" t="s">
        <v>599</v>
      </c>
      <c r="G4" s="9" t="s">
        <v>600</v>
      </c>
      <c r="H4" s="10" t="s">
        <v>601</v>
      </c>
      <c r="I4" s="9" t="s">
        <v>602</v>
      </c>
      <c r="J4" s="9" t="s">
        <v>603</v>
      </c>
      <c r="K4" s="9" t="s">
        <v>604</v>
      </c>
      <c r="L4" s="10" t="s">
        <v>605</v>
      </c>
      <c r="M4" s="10" t="s">
        <v>606</v>
      </c>
      <c r="N4" s="10" t="s">
        <v>607</v>
      </c>
      <c r="O4" s="9" t="s">
        <v>608</v>
      </c>
      <c r="P4" s="9" t="s">
        <v>609</v>
      </c>
      <c r="Q4" s="11" t="s">
        <v>610</v>
      </c>
      <c r="R4" s="11" t="s">
        <v>611</v>
      </c>
      <c r="S4" s="11" t="s">
        <v>612</v>
      </c>
      <c r="T4" s="11" t="s">
        <v>613</v>
      </c>
      <c r="U4" s="11" t="s">
        <v>614</v>
      </c>
      <c r="V4" s="9" t="s">
        <v>615</v>
      </c>
      <c r="W4" s="9" t="s">
        <v>616</v>
      </c>
      <c r="X4" s="9" t="s">
        <v>617</v>
      </c>
    </row>
    <row r="5" spans="1:26" ht="14.25" customHeight="1">
      <c r="A5" s="12" t="s">
        <v>618</v>
      </c>
      <c r="B5" s="13" t="s">
        <v>619</v>
      </c>
      <c r="C5" s="101"/>
      <c r="D5" s="102"/>
      <c r="E5" s="14"/>
      <c r="F5" s="14"/>
      <c r="G5" s="14"/>
      <c r="H5" s="14"/>
      <c r="I5" s="14"/>
      <c r="J5" s="14"/>
      <c r="K5" s="14"/>
      <c r="L5" s="14">
        <v>30</v>
      </c>
      <c r="M5" s="14"/>
      <c r="N5" s="14"/>
      <c r="O5" s="14">
        <v>5</v>
      </c>
      <c r="P5" s="14">
        <v>5</v>
      </c>
      <c r="Q5" s="14"/>
      <c r="R5" s="14"/>
      <c r="S5" s="14"/>
      <c r="T5" s="14"/>
      <c r="U5" s="15"/>
      <c r="V5" s="14"/>
      <c r="W5" s="14"/>
      <c r="X5" s="14"/>
      <c r="Y5" s="1"/>
      <c r="Z5" s="1"/>
    </row>
    <row r="6" spans="1:26">
      <c r="A6" s="12" t="s">
        <v>620</v>
      </c>
      <c r="B6" s="13" t="s">
        <v>619</v>
      </c>
      <c r="C6" s="101"/>
      <c r="D6" s="102"/>
      <c r="E6" s="16"/>
      <c r="F6" s="16"/>
      <c r="G6" s="16"/>
      <c r="H6" s="16"/>
      <c r="I6" s="16"/>
      <c r="J6" s="16"/>
      <c r="K6" s="16"/>
      <c r="L6" s="16"/>
      <c r="M6" s="16">
        <v>35</v>
      </c>
      <c r="N6" s="16"/>
      <c r="O6" s="16">
        <v>20</v>
      </c>
      <c r="P6" s="16"/>
      <c r="Q6" s="16"/>
      <c r="R6" s="16"/>
      <c r="S6" s="16"/>
      <c r="T6" s="16"/>
      <c r="U6" s="17"/>
      <c r="V6" s="16"/>
      <c r="W6" s="16"/>
      <c r="X6" s="16"/>
      <c r="Y6" s="1"/>
      <c r="Z6" s="1"/>
    </row>
    <row r="7" spans="1:26">
      <c r="A7" s="12" t="s">
        <v>621</v>
      </c>
      <c r="B7" s="13" t="s">
        <v>619</v>
      </c>
      <c r="C7" s="101"/>
      <c r="D7" s="102"/>
      <c r="E7" s="16"/>
      <c r="F7" s="16"/>
      <c r="G7" s="16"/>
      <c r="H7" s="16"/>
      <c r="I7" s="16"/>
      <c r="J7" s="16"/>
      <c r="K7" s="16">
        <v>5</v>
      </c>
      <c r="L7" s="16">
        <v>10</v>
      </c>
      <c r="M7" s="16"/>
      <c r="N7" s="16">
        <v>5</v>
      </c>
      <c r="O7" s="16">
        <v>10</v>
      </c>
      <c r="P7" s="16"/>
      <c r="Q7" s="16"/>
      <c r="R7" s="16"/>
      <c r="S7" s="16"/>
      <c r="T7" s="16">
        <v>5</v>
      </c>
      <c r="U7" s="17"/>
      <c r="V7" s="16"/>
      <c r="W7" s="16"/>
      <c r="X7" s="16"/>
      <c r="Y7" s="1"/>
      <c r="Z7" s="1"/>
    </row>
    <row r="8" spans="1:26">
      <c r="A8" s="12" t="s">
        <v>622</v>
      </c>
      <c r="B8" s="13" t="s">
        <v>619</v>
      </c>
      <c r="C8" s="101"/>
      <c r="D8" s="102"/>
      <c r="E8" s="16"/>
      <c r="F8" s="16"/>
      <c r="G8" s="16"/>
      <c r="H8" s="16"/>
      <c r="I8" s="16">
        <v>60</v>
      </c>
      <c r="J8" s="16">
        <v>70</v>
      </c>
      <c r="K8" s="16">
        <v>60</v>
      </c>
      <c r="L8" s="16"/>
      <c r="M8" s="16"/>
      <c r="N8" s="16">
        <v>10</v>
      </c>
      <c r="O8" s="16">
        <v>5</v>
      </c>
      <c r="P8" s="16"/>
      <c r="Q8" s="16"/>
      <c r="R8" s="16"/>
      <c r="S8" s="16">
        <v>80</v>
      </c>
      <c r="T8" s="16">
        <v>15</v>
      </c>
      <c r="U8" s="17">
        <v>10</v>
      </c>
      <c r="V8" s="16"/>
      <c r="W8" s="16"/>
      <c r="X8" s="16"/>
      <c r="Y8" s="1"/>
      <c r="Z8" s="1"/>
    </row>
    <row r="9" spans="1:26">
      <c r="A9" s="12" t="s">
        <v>623</v>
      </c>
      <c r="B9" s="13" t="s">
        <v>619</v>
      </c>
      <c r="C9" s="101"/>
      <c r="D9" s="102"/>
      <c r="E9" s="16"/>
      <c r="F9" s="16"/>
      <c r="G9" s="16"/>
      <c r="H9" s="16"/>
      <c r="I9" s="16"/>
      <c r="J9" s="16"/>
      <c r="K9" s="16"/>
      <c r="L9" s="16">
        <v>10</v>
      </c>
      <c r="M9" s="16">
        <v>15</v>
      </c>
      <c r="N9" s="16">
        <v>55</v>
      </c>
      <c r="O9" s="16">
        <v>5</v>
      </c>
      <c r="P9" s="16">
        <v>5</v>
      </c>
      <c r="Q9" s="16"/>
      <c r="R9" s="16"/>
      <c r="S9" s="16"/>
      <c r="T9" s="16"/>
      <c r="U9" s="17"/>
      <c r="V9" s="16"/>
      <c r="W9" s="16"/>
      <c r="X9" s="16"/>
      <c r="Y9" s="1"/>
      <c r="Z9" s="1"/>
    </row>
    <row r="10" spans="1:26">
      <c r="A10" s="12" t="s">
        <v>624</v>
      </c>
      <c r="B10" s="13" t="s">
        <v>619</v>
      </c>
      <c r="C10" s="101"/>
      <c r="D10" s="102"/>
      <c r="E10" s="16"/>
      <c r="F10" s="16"/>
      <c r="G10" s="16"/>
      <c r="H10" s="16"/>
      <c r="I10" s="16"/>
      <c r="J10" s="16"/>
      <c r="K10" s="16"/>
      <c r="L10" s="16"/>
      <c r="M10" s="16">
        <v>15</v>
      </c>
      <c r="N10" s="16"/>
      <c r="O10" s="16"/>
      <c r="P10" s="16">
        <v>15</v>
      </c>
      <c r="Q10" s="16"/>
      <c r="R10" s="16"/>
      <c r="S10" s="16"/>
      <c r="T10" s="16"/>
      <c r="U10" s="17"/>
      <c r="V10" s="16">
        <v>60</v>
      </c>
      <c r="W10" s="16">
        <v>40</v>
      </c>
      <c r="X10" s="16">
        <v>50</v>
      </c>
      <c r="Y10" s="1"/>
      <c r="Z10" s="1"/>
    </row>
    <row r="11" spans="1:26">
      <c r="A11" s="12" t="s">
        <v>625</v>
      </c>
      <c r="B11" s="13" t="s">
        <v>619</v>
      </c>
      <c r="C11" s="101"/>
      <c r="D11" s="102"/>
      <c r="E11" s="16"/>
      <c r="F11" s="16"/>
      <c r="G11" s="16"/>
      <c r="H11" s="16"/>
      <c r="I11" s="16"/>
      <c r="J11" s="16"/>
      <c r="K11" s="16"/>
      <c r="L11" s="16"/>
      <c r="M11" s="16"/>
      <c r="N11" s="16"/>
      <c r="O11" s="16">
        <v>5</v>
      </c>
      <c r="P11" s="16"/>
      <c r="Q11" s="16"/>
      <c r="R11" s="16"/>
      <c r="S11" s="16"/>
      <c r="T11" s="16"/>
      <c r="U11" s="17"/>
      <c r="V11" s="16"/>
      <c r="W11" s="16"/>
      <c r="X11" s="16"/>
      <c r="Y11" s="1"/>
      <c r="Z11" s="1"/>
    </row>
    <row r="12" spans="1:26">
      <c r="A12" s="12" t="s">
        <v>626</v>
      </c>
      <c r="B12" s="13" t="s">
        <v>619</v>
      </c>
      <c r="C12" s="101"/>
      <c r="D12" s="102"/>
      <c r="E12" s="16">
        <v>5</v>
      </c>
      <c r="F12" s="16"/>
      <c r="G12" s="16"/>
      <c r="H12" s="16"/>
      <c r="I12" s="16"/>
      <c r="J12" s="16"/>
      <c r="K12" s="16"/>
      <c r="L12" s="16"/>
      <c r="M12" s="16"/>
      <c r="N12" s="16"/>
      <c r="O12" s="16"/>
      <c r="P12" s="16"/>
      <c r="Q12" s="16"/>
      <c r="R12" s="16"/>
      <c r="S12" s="16"/>
      <c r="T12" s="16"/>
      <c r="U12" s="17"/>
      <c r="V12" s="16"/>
      <c r="W12" s="16"/>
      <c r="X12" s="16"/>
      <c r="Y12" s="1"/>
      <c r="Z12" s="1"/>
    </row>
    <row r="13" spans="1:26">
      <c r="A13" s="12" t="s">
        <v>627</v>
      </c>
      <c r="B13" s="13" t="s">
        <v>619</v>
      </c>
      <c r="C13" s="101"/>
      <c r="D13" s="102"/>
      <c r="E13" s="16"/>
      <c r="F13" s="16"/>
      <c r="G13" s="16"/>
      <c r="H13" s="16"/>
      <c r="I13" s="16"/>
      <c r="J13" s="16"/>
      <c r="K13" s="16"/>
      <c r="L13" s="16"/>
      <c r="M13" s="16"/>
      <c r="N13" s="16"/>
      <c r="O13" s="16"/>
      <c r="P13" s="16">
        <v>5</v>
      </c>
      <c r="Q13" s="16"/>
      <c r="R13" s="16"/>
      <c r="S13" s="16"/>
      <c r="T13" s="16"/>
      <c r="U13" s="17"/>
      <c r="V13" s="16"/>
      <c r="W13" s="16"/>
      <c r="X13" s="16"/>
      <c r="Y13" s="1"/>
      <c r="Z13" s="1"/>
    </row>
    <row r="14" spans="1:26">
      <c r="A14" s="12" t="s">
        <v>628</v>
      </c>
      <c r="B14" s="13" t="s">
        <v>619</v>
      </c>
      <c r="C14" s="101"/>
      <c r="D14" s="102"/>
      <c r="E14" s="16"/>
      <c r="F14" s="16"/>
      <c r="G14" s="16"/>
      <c r="H14" s="16"/>
      <c r="I14" s="16">
        <v>10</v>
      </c>
      <c r="J14" s="16"/>
      <c r="K14" s="16">
        <v>10</v>
      </c>
      <c r="L14" s="16"/>
      <c r="M14" s="16"/>
      <c r="N14" s="16"/>
      <c r="O14" s="16"/>
      <c r="P14" s="16"/>
      <c r="Q14" s="16"/>
      <c r="R14" s="16"/>
      <c r="S14" s="16"/>
      <c r="T14" s="16">
        <v>70</v>
      </c>
      <c r="U14" s="17">
        <v>70</v>
      </c>
      <c r="V14" s="16"/>
      <c r="W14" s="16"/>
      <c r="X14" s="16"/>
      <c r="Y14" s="1"/>
      <c r="Z14" s="1"/>
    </row>
    <row r="15" spans="1:26">
      <c r="A15" s="12" t="s">
        <v>629</v>
      </c>
      <c r="B15" s="13" t="s">
        <v>619</v>
      </c>
      <c r="C15" s="101"/>
      <c r="D15" s="102"/>
      <c r="E15" s="16">
        <v>15</v>
      </c>
      <c r="F15" s="16"/>
      <c r="G15" s="16"/>
      <c r="H15" s="16"/>
      <c r="I15" s="16"/>
      <c r="J15" s="16"/>
      <c r="K15" s="16"/>
      <c r="L15" s="16"/>
      <c r="M15" s="16"/>
      <c r="N15" s="16">
        <v>5</v>
      </c>
      <c r="O15" s="16"/>
      <c r="P15" s="16"/>
      <c r="Q15" s="16"/>
      <c r="R15" s="16"/>
      <c r="S15" s="16"/>
      <c r="T15" s="16"/>
      <c r="U15" s="17"/>
      <c r="V15" s="16"/>
      <c r="W15" s="16"/>
      <c r="X15" s="16"/>
      <c r="Y15" s="1"/>
      <c r="Z15" s="1"/>
    </row>
    <row r="16" spans="1:26">
      <c r="A16" s="12" t="s">
        <v>630</v>
      </c>
      <c r="B16" s="13" t="s">
        <v>619</v>
      </c>
      <c r="C16" s="101"/>
      <c r="D16" s="102"/>
      <c r="E16" s="16">
        <v>15</v>
      </c>
      <c r="F16" s="16"/>
      <c r="G16" s="16"/>
      <c r="H16" s="16"/>
      <c r="I16" s="16"/>
      <c r="J16" s="16"/>
      <c r="K16" s="16">
        <v>5</v>
      </c>
      <c r="L16" s="16"/>
      <c r="M16" s="16"/>
      <c r="N16" s="16"/>
      <c r="O16" s="16"/>
      <c r="P16" s="16"/>
      <c r="Q16" s="16"/>
      <c r="R16" s="16"/>
      <c r="S16" s="16"/>
      <c r="T16" s="16">
        <v>5</v>
      </c>
      <c r="U16" s="17"/>
      <c r="V16" s="16"/>
      <c r="W16" s="16"/>
      <c r="X16" s="16"/>
      <c r="Y16" s="1"/>
      <c r="Z16" s="1"/>
    </row>
    <row r="17" spans="1:26">
      <c r="A17" s="12" t="s">
        <v>631</v>
      </c>
      <c r="B17" s="13" t="s">
        <v>619</v>
      </c>
      <c r="C17" s="101"/>
      <c r="D17" s="102"/>
      <c r="E17" s="16"/>
      <c r="F17" s="16"/>
      <c r="G17" s="16"/>
      <c r="H17" s="16"/>
      <c r="I17" s="16"/>
      <c r="J17" s="16"/>
      <c r="K17" s="16"/>
      <c r="L17" s="16">
        <v>50</v>
      </c>
      <c r="M17" s="16">
        <v>35</v>
      </c>
      <c r="N17" s="16">
        <v>35</v>
      </c>
      <c r="O17" s="16">
        <v>50</v>
      </c>
      <c r="P17" s="16">
        <v>70</v>
      </c>
      <c r="Q17" s="16"/>
      <c r="R17" s="16"/>
      <c r="S17" s="16">
        <v>5</v>
      </c>
      <c r="T17" s="16"/>
      <c r="U17" s="17"/>
      <c r="V17" s="16">
        <v>40</v>
      </c>
      <c r="W17" s="16">
        <v>50</v>
      </c>
      <c r="X17" s="16">
        <v>50</v>
      </c>
      <c r="Y17" s="1"/>
      <c r="Z17" s="1"/>
    </row>
    <row r="18" spans="1:26">
      <c r="A18" s="12" t="s">
        <v>632</v>
      </c>
      <c r="B18" s="13" t="s">
        <v>619</v>
      </c>
      <c r="C18" s="101"/>
      <c r="D18" s="102"/>
      <c r="E18" s="16"/>
      <c r="F18" s="16"/>
      <c r="G18" s="16"/>
      <c r="H18" s="16"/>
      <c r="I18" s="16">
        <v>10</v>
      </c>
      <c r="J18" s="16">
        <v>20</v>
      </c>
      <c r="K18" s="16">
        <v>10</v>
      </c>
      <c r="L18" s="16"/>
      <c r="M18" s="16"/>
      <c r="N18" s="16"/>
      <c r="O18" s="16"/>
      <c r="P18" s="16"/>
      <c r="Q18" s="16"/>
      <c r="R18" s="16"/>
      <c r="S18" s="16"/>
      <c r="T18" s="16"/>
      <c r="U18" s="17">
        <v>10</v>
      </c>
      <c r="V18" s="16"/>
      <c r="W18" s="16"/>
      <c r="X18" s="16"/>
      <c r="Y18" s="1"/>
      <c r="Z18" s="1"/>
    </row>
    <row r="19" spans="1:26">
      <c r="A19" s="18" t="s">
        <v>633</v>
      </c>
      <c r="B19" s="19" t="s">
        <v>619</v>
      </c>
      <c r="C19" s="101"/>
      <c r="D19" s="102"/>
      <c r="E19" s="16"/>
      <c r="F19" s="16"/>
      <c r="G19" s="16"/>
      <c r="H19" s="16"/>
      <c r="I19" s="16"/>
      <c r="J19" s="16"/>
      <c r="K19" s="16"/>
      <c r="L19" s="16"/>
      <c r="M19" s="16"/>
      <c r="N19" s="16"/>
      <c r="O19" s="16"/>
      <c r="P19" s="16"/>
      <c r="Q19" s="16"/>
      <c r="R19" s="16"/>
      <c r="S19" s="16"/>
      <c r="T19" s="16"/>
      <c r="U19" s="17"/>
      <c r="V19" s="16"/>
      <c r="W19" s="16"/>
      <c r="X19" s="16"/>
      <c r="Y19" s="1"/>
      <c r="Z19" s="1"/>
    </row>
    <row r="20" spans="1:26">
      <c r="A20" s="12" t="s">
        <v>634</v>
      </c>
      <c r="B20" s="13" t="s">
        <v>619</v>
      </c>
      <c r="C20" s="101"/>
      <c r="D20" s="102"/>
      <c r="E20" s="1">
        <f>SUM(E5:E19)</f>
        <v>35</v>
      </c>
      <c r="F20" s="1">
        <f t="shared" ref="F20:X20" si="0">SUM(F5:F19)</f>
        <v>0</v>
      </c>
      <c r="G20" s="1">
        <f t="shared" si="0"/>
        <v>0</v>
      </c>
      <c r="H20" s="1">
        <f t="shared" si="0"/>
        <v>0</v>
      </c>
      <c r="I20" s="1">
        <f t="shared" si="0"/>
        <v>80</v>
      </c>
      <c r="J20" s="1">
        <f t="shared" si="0"/>
        <v>90</v>
      </c>
      <c r="K20" s="1">
        <f t="shared" si="0"/>
        <v>90</v>
      </c>
      <c r="L20" s="1">
        <f t="shared" si="0"/>
        <v>100</v>
      </c>
      <c r="M20" s="1">
        <f t="shared" si="0"/>
        <v>100</v>
      </c>
      <c r="N20" s="1">
        <f t="shared" si="0"/>
        <v>110</v>
      </c>
      <c r="O20" s="1">
        <f t="shared" si="0"/>
        <v>100</v>
      </c>
      <c r="P20" s="1">
        <f t="shared" si="0"/>
        <v>100</v>
      </c>
      <c r="Q20" s="1">
        <f t="shared" si="0"/>
        <v>0</v>
      </c>
      <c r="R20" s="1">
        <f t="shared" si="0"/>
        <v>0</v>
      </c>
      <c r="S20" s="1">
        <f t="shared" si="0"/>
        <v>85</v>
      </c>
      <c r="T20" s="1">
        <f t="shared" si="0"/>
        <v>95</v>
      </c>
      <c r="U20" s="1">
        <f t="shared" si="0"/>
        <v>90</v>
      </c>
      <c r="V20" s="1">
        <f t="shared" si="0"/>
        <v>100</v>
      </c>
      <c r="W20" s="1">
        <f t="shared" si="0"/>
        <v>90</v>
      </c>
      <c r="X20" s="1">
        <f t="shared" si="0"/>
        <v>100</v>
      </c>
      <c r="Y20" s="1"/>
      <c r="Z20" s="1"/>
    </row>
    <row r="21" spans="1:26">
      <c r="A21" s="20" t="s">
        <v>618</v>
      </c>
      <c r="B21" s="21" t="s">
        <v>635</v>
      </c>
      <c r="C21" s="101"/>
      <c r="D21" s="102"/>
      <c r="E21" s="22"/>
      <c r="F21" s="22"/>
      <c r="G21" s="22"/>
      <c r="H21" s="22"/>
      <c r="I21" s="22"/>
      <c r="J21" s="22"/>
      <c r="K21" s="22">
        <v>5</v>
      </c>
      <c r="L21" s="22"/>
      <c r="M21" s="22"/>
      <c r="N21" s="22"/>
      <c r="O21" s="22">
        <v>5</v>
      </c>
      <c r="P21" s="22">
        <v>5</v>
      </c>
      <c r="Q21" s="22"/>
      <c r="R21" s="22"/>
      <c r="S21" s="22"/>
      <c r="T21" s="22"/>
      <c r="U21" s="23"/>
      <c r="V21" s="22"/>
      <c r="W21" s="22"/>
      <c r="X21" s="22"/>
      <c r="Y21" s="1"/>
      <c r="Z21" s="1"/>
    </row>
    <row r="22" spans="1:26">
      <c r="A22" s="24" t="s">
        <v>636</v>
      </c>
      <c r="B22" s="25" t="s">
        <v>635</v>
      </c>
      <c r="C22" s="101"/>
      <c r="D22" s="102"/>
      <c r="E22" s="22"/>
      <c r="F22" s="22"/>
      <c r="G22" s="22"/>
      <c r="H22" s="22"/>
      <c r="I22" s="22"/>
      <c r="J22" s="22"/>
      <c r="K22" s="22"/>
      <c r="L22" s="22"/>
      <c r="M22" s="22"/>
      <c r="N22" s="22"/>
      <c r="O22" s="22"/>
      <c r="P22" s="22"/>
      <c r="Q22" s="22"/>
      <c r="R22" s="22"/>
      <c r="S22" s="22">
        <v>10</v>
      </c>
      <c r="T22" s="22"/>
      <c r="U22" s="23" t="s">
        <v>637</v>
      </c>
      <c r="V22" s="22"/>
      <c r="W22" s="22"/>
      <c r="X22" s="22"/>
      <c r="Y22" s="1"/>
      <c r="Z22" s="1"/>
    </row>
    <row r="23" spans="1:26">
      <c r="A23" s="24" t="s">
        <v>620</v>
      </c>
      <c r="B23" s="25" t="s">
        <v>635</v>
      </c>
      <c r="C23" s="101"/>
      <c r="D23" s="102"/>
      <c r="E23" s="22">
        <v>5</v>
      </c>
      <c r="F23" s="22"/>
      <c r="G23" s="22"/>
      <c r="H23" s="22"/>
      <c r="I23" s="22"/>
      <c r="J23" s="22"/>
      <c r="K23" s="22">
        <v>5</v>
      </c>
      <c r="L23" s="22">
        <v>5</v>
      </c>
      <c r="M23" s="22"/>
      <c r="N23" s="22"/>
      <c r="O23" s="22">
        <v>5</v>
      </c>
      <c r="P23" s="22"/>
      <c r="Q23" s="22"/>
      <c r="R23" s="22"/>
      <c r="S23" s="22"/>
      <c r="T23" s="22"/>
      <c r="U23" s="23"/>
      <c r="V23" s="22"/>
      <c r="W23" s="22"/>
      <c r="X23" s="22"/>
      <c r="Y23" s="1"/>
      <c r="Z23" s="1"/>
    </row>
    <row r="24" spans="1:26">
      <c r="A24" s="24" t="s">
        <v>621</v>
      </c>
      <c r="B24" s="25" t="s">
        <v>635</v>
      </c>
      <c r="C24" s="101"/>
      <c r="D24" s="102"/>
      <c r="E24" s="22"/>
      <c r="F24" s="22" t="s">
        <v>637</v>
      </c>
      <c r="G24" s="22"/>
      <c r="H24" s="22" t="s">
        <v>637</v>
      </c>
      <c r="I24" s="22"/>
      <c r="J24" s="22"/>
      <c r="K24" s="22"/>
      <c r="L24" s="22"/>
      <c r="M24" s="22"/>
      <c r="N24" s="22"/>
      <c r="O24" s="22"/>
      <c r="P24" s="22"/>
      <c r="Q24" s="22">
        <v>5</v>
      </c>
      <c r="R24" s="22"/>
      <c r="S24" s="22"/>
      <c r="T24" s="22">
        <v>10</v>
      </c>
      <c r="U24" s="23" t="s">
        <v>637</v>
      </c>
      <c r="V24" s="22"/>
      <c r="W24" s="22"/>
      <c r="X24" s="22"/>
      <c r="Y24" s="1"/>
      <c r="Z24" s="1"/>
    </row>
    <row r="25" spans="1:26">
      <c r="A25" s="24" t="s">
        <v>622</v>
      </c>
      <c r="B25" s="25" t="s">
        <v>635</v>
      </c>
      <c r="C25" s="101"/>
      <c r="D25" s="102"/>
      <c r="E25" s="22"/>
      <c r="F25" s="22" t="s">
        <v>637</v>
      </c>
      <c r="G25" s="22" t="s">
        <v>637</v>
      </c>
      <c r="H25" s="22"/>
      <c r="I25" s="22">
        <v>20</v>
      </c>
      <c r="J25" s="22">
        <v>15</v>
      </c>
      <c r="K25" s="22"/>
      <c r="L25" s="22"/>
      <c r="M25" s="22"/>
      <c r="N25" s="22"/>
      <c r="O25" s="22"/>
      <c r="P25" s="22"/>
      <c r="Q25" s="22"/>
      <c r="R25" s="22"/>
      <c r="S25" s="22"/>
      <c r="T25" s="22">
        <v>10</v>
      </c>
      <c r="U25" s="23">
        <v>5</v>
      </c>
      <c r="V25" s="22"/>
      <c r="W25" s="22"/>
      <c r="X25" s="22"/>
      <c r="Y25" s="1"/>
      <c r="Z25" s="1"/>
    </row>
    <row r="26" spans="1:26">
      <c r="A26" s="24" t="s">
        <v>623</v>
      </c>
      <c r="B26" s="25" t="s">
        <v>635</v>
      </c>
      <c r="C26" s="101"/>
      <c r="D26" s="102"/>
      <c r="E26" s="22"/>
      <c r="F26" s="22"/>
      <c r="G26" s="22"/>
      <c r="H26" s="22"/>
      <c r="I26" s="22">
        <v>5</v>
      </c>
      <c r="J26" s="22"/>
      <c r="K26" s="22">
        <v>5</v>
      </c>
      <c r="L26" s="22">
        <v>10</v>
      </c>
      <c r="M26" s="22"/>
      <c r="N26" s="22">
        <v>5</v>
      </c>
      <c r="O26" s="22">
        <v>10</v>
      </c>
      <c r="P26" s="22">
        <v>5</v>
      </c>
      <c r="Q26" s="22"/>
      <c r="R26" s="22"/>
      <c r="S26" s="22"/>
      <c r="T26" s="22"/>
      <c r="U26" s="23"/>
      <c r="V26" s="22"/>
      <c r="W26" s="22"/>
      <c r="X26" s="22"/>
      <c r="Y26" s="1"/>
      <c r="Z26" s="1"/>
    </row>
    <row r="27" spans="1:26">
      <c r="A27" s="24" t="s">
        <v>638</v>
      </c>
      <c r="B27" s="25" t="s">
        <v>635</v>
      </c>
      <c r="C27" s="101"/>
      <c r="D27" s="102"/>
      <c r="E27" s="22">
        <v>5</v>
      </c>
      <c r="F27" s="22"/>
      <c r="G27" s="22"/>
      <c r="H27" s="22"/>
      <c r="I27" s="22"/>
      <c r="J27" s="22">
        <v>5</v>
      </c>
      <c r="K27" s="22"/>
      <c r="L27" s="22"/>
      <c r="M27" s="22"/>
      <c r="N27" s="22"/>
      <c r="O27" s="22"/>
      <c r="P27" s="22"/>
      <c r="Q27" s="22"/>
      <c r="R27" s="22"/>
      <c r="S27" s="22"/>
      <c r="T27" s="22"/>
      <c r="U27" s="23"/>
      <c r="V27" s="22"/>
      <c r="W27" s="22"/>
      <c r="X27" s="22"/>
      <c r="Y27" s="1"/>
      <c r="Z27" s="1"/>
    </row>
    <row r="28" spans="1:26">
      <c r="A28" s="24" t="s">
        <v>639</v>
      </c>
      <c r="B28" s="25" t="s">
        <v>635</v>
      </c>
      <c r="C28" s="101"/>
      <c r="D28" s="102"/>
      <c r="E28" s="22"/>
      <c r="F28" s="22"/>
      <c r="G28" s="22"/>
      <c r="H28" s="22"/>
      <c r="I28" s="22">
        <v>1</v>
      </c>
      <c r="J28" s="22"/>
      <c r="K28" s="22"/>
      <c r="L28" s="22"/>
      <c r="M28" s="22"/>
      <c r="N28" s="22"/>
      <c r="O28" s="22"/>
      <c r="P28" s="22"/>
      <c r="Q28" s="22"/>
      <c r="R28" s="22"/>
      <c r="S28" s="22"/>
      <c r="T28" s="22"/>
      <c r="U28" s="23"/>
      <c r="V28" s="22"/>
      <c r="W28" s="22"/>
      <c r="X28" s="22"/>
      <c r="Y28" s="1"/>
      <c r="Z28" s="1"/>
    </row>
    <row r="29" spans="1:26">
      <c r="A29" s="24" t="s">
        <v>640</v>
      </c>
      <c r="B29" s="25" t="s">
        <v>635</v>
      </c>
      <c r="C29" s="101"/>
      <c r="D29" s="102"/>
      <c r="E29" s="22"/>
      <c r="F29" s="22"/>
      <c r="G29" s="22"/>
      <c r="H29" s="22"/>
      <c r="I29" s="22"/>
      <c r="J29" s="22"/>
      <c r="K29" s="22"/>
      <c r="L29" s="22">
        <v>15</v>
      </c>
      <c r="M29" s="22">
        <v>20</v>
      </c>
      <c r="N29" s="22">
        <v>5</v>
      </c>
      <c r="O29" s="22">
        <v>30</v>
      </c>
      <c r="P29" s="22"/>
      <c r="Q29" s="22"/>
      <c r="R29" s="22"/>
      <c r="S29" s="22"/>
      <c r="T29" s="22"/>
      <c r="U29" s="23"/>
      <c r="V29" s="22"/>
      <c r="W29" s="22">
        <v>5</v>
      </c>
      <c r="X29" s="22"/>
      <c r="Y29" s="1"/>
      <c r="Z29" s="1"/>
    </row>
    <row r="30" spans="1:26">
      <c r="A30" s="24" t="s">
        <v>641</v>
      </c>
      <c r="B30" s="25" t="s">
        <v>635</v>
      </c>
      <c r="C30" s="101"/>
      <c r="D30" s="102"/>
      <c r="E30" s="22"/>
      <c r="F30" s="22"/>
      <c r="G30" s="22"/>
      <c r="H30" s="22"/>
      <c r="I30" s="22"/>
      <c r="J30" s="22">
        <v>5</v>
      </c>
      <c r="K30" s="22"/>
      <c r="L30" s="22"/>
      <c r="M30" s="22"/>
      <c r="N30" s="22"/>
      <c r="O30" s="22"/>
      <c r="P30" s="22" t="s">
        <v>637</v>
      </c>
      <c r="Q30" s="22"/>
      <c r="R30" s="22"/>
      <c r="S30" s="22"/>
      <c r="T30" s="22"/>
      <c r="U30" s="23"/>
      <c r="V30" s="22"/>
      <c r="W30" s="22"/>
      <c r="X30" s="22"/>
      <c r="Y30" s="1"/>
      <c r="Z30" s="1"/>
    </row>
    <row r="31" spans="1:26">
      <c r="A31" s="24" t="s">
        <v>642</v>
      </c>
      <c r="B31" s="25" t="s">
        <v>635</v>
      </c>
      <c r="C31" s="101"/>
      <c r="D31" s="102"/>
      <c r="E31" s="22"/>
      <c r="F31" s="22"/>
      <c r="G31" s="22"/>
      <c r="H31" s="22"/>
      <c r="I31" s="22">
        <v>5</v>
      </c>
      <c r="J31" s="22"/>
      <c r="K31" s="22"/>
      <c r="L31" s="22"/>
      <c r="M31" s="22"/>
      <c r="N31" s="22"/>
      <c r="O31" s="22"/>
      <c r="P31" s="22"/>
      <c r="Q31" s="22"/>
      <c r="R31" s="22"/>
      <c r="S31" s="22"/>
      <c r="T31" s="22"/>
      <c r="U31" s="23"/>
      <c r="V31" s="22"/>
      <c r="W31" s="22"/>
      <c r="X31" s="22"/>
      <c r="Y31" s="1"/>
      <c r="Z31" s="1"/>
    </row>
    <row r="32" spans="1:26">
      <c r="A32" s="24" t="s">
        <v>624</v>
      </c>
      <c r="B32" s="25" t="s">
        <v>635</v>
      </c>
      <c r="C32" s="101"/>
      <c r="D32" s="102"/>
      <c r="E32" s="22"/>
      <c r="F32" s="22"/>
      <c r="G32" s="22"/>
      <c r="H32" s="22"/>
      <c r="I32" s="22"/>
      <c r="J32" s="22"/>
      <c r="K32" s="22">
        <v>5</v>
      </c>
      <c r="L32" s="22">
        <v>15</v>
      </c>
      <c r="M32" s="22">
        <v>5</v>
      </c>
      <c r="N32" s="22">
        <v>5</v>
      </c>
      <c r="O32" s="22"/>
      <c r="P32" s="22">
        <v>20</v>
      </c>
      <c r="Q32" s="22"/>
      <c r="R32" s="22"/>
      <c r="S32" s="22"/>
      <c r="T32" s="22"/>
      <c r="U32" s="23"/>
      <c r="V32" s="22">
        <v>40</v>
      </c>
      <c r="W32" s="22">
        <v>40</v>
      </c>
      <c r="X32" s="22">
        <v>20</v>
      </c>
      <c r="Y32" s="1"/>
      <c r="Z32" s="1"/>
    </row>
    <row r="33" spans="1:26">
      <c r="A33" s="24" t="s">
        <v>625</v>
      </c>
      <c r="B33" s="25" t="s">
        <v>635</v>
      </c>
      <c r="C33" s="101"/>
      <c r="D33" s="102"/>
      <c r="E33" s="22">
        <v>5</v>
      </c>
      <c r="F33" s="22"/>
      <c r="G33" s="22"/>
      <c r="H33" s="22"/>
      <c r="I33" s="22"/>
      <c r="J33" s="22"/>
      <c r="K33" s="22"/>
      <c r="L33" s="22"/>
      <c r="M33" s="22"/>
      <c r="N33" s="22"/>
      <c r="O33" s="22"/>
      <c r="P33" s="22" t="s">
        <v>637</v>
      </c>
      <c r="Q33" s="22"/>
      <c r="R33" s="22"/>
      <c r="S33" s="22"/>
      <c r="T33" s="22"/>
      <c r="U33" s="23"/>
      <c r="V33" s="22"/>
      <c r="W33" s="22"/>
      <c r="X33" s="22"/>
      <c r="Y33" s="1"/>
      <c r="Z33" s="1"/>
    </row>
    <row r="34" spans="1:26">
      <c r="A34" s="24" t="s">
        <v>643</v>
      </c>
      <c r="B34" s="25" t="s">
        <v>635</v>
      </c>
      <c r="C34" s="101"/>
      <c r="D34" s="102"/>
      <c r="E34" s="22"/>
      <c r="F34" s="22"/>
      <c r="G34" s="22"/>
      <c r="H34" s="22"/>
      <c r="I34" s="22"/>
      <c r="J34" s="22"/>
      <c r="K34" s="22" t="s">
        <v>637</v>
      </c>
      <c r="L34" s="22"/>
      <c r="M34" s="22"/>
      <c r="N34" s="22"/>
      <c r="O34" s="22"/>
      <c r="P34" s="22"/>
      <c r="Q34" s="22"/>
      <c r="R34" s="22"/>
      <c r="S34" s="22"/>
      <c r="T34" s="22"/>
      <c r="U34" s="23"/>
      <c r="V34" s="22"/>
      <c r="W34" s="22"/>
      <c r="X34" s="22"/>
      <c r="Y34" s="1"/>
      <c r="Z34" s="1"/>
    </row>
    <row r="35" spans="1:26">
      <c r="A35" s="24" t="s">
        <v>644</v>
      </c>
      <c r="B35" s="25" t="s">
        <v>635</v>
      </c>
      <c r="C35" s="101"/>
      <c r="D35" s="102"/>
      <c r="E35" s="22"/>
      <c r="F35" s="22"/>
      <c r="G35" s="22"/>
      <c r="H35" s="22"/>
      <c r="I35" s="22"/>
      <c r="J35" s="22"/>
      <c r="K35" s="22">
        <v>5</v>
      </c>
      <c r="L35" s="22"/>
      <c r="M35" s="22"/>
      <c r="N35" s="22"/>
      <c r="O35" s="22"/>
      <c r="P35" s="22"/>
      <c r="Q35" s="22"/>
      <c r="R35" s="22"/>
      <c r="S35" s="22"/>
      <c r="T35" s="22"/>
      <c r="U35" s="23"/>
      <c r="V35" s="22"/>
      <c r="W35" s="22"/>
      <c r="X35" s="22"/>
      <c r="Y35" s="1"/>
      <c r="Z35" s="1"/>
    </row>
    <row r="36" spans="1:26">
      <c r="A36" s="24" t="s">
        <v>645</v>
      </c>
      <c r="B36" s="25" t="s">
        <v>635</v>
      </c>
      <c r="C36" s="101"/>
      <c r="D36" s="102"/>
      <c r="E36" s="22"/>
      <c r="F36" s="22"/>
      <c r="G36" s="22"/>
      <c r="H36" s="22"/>
      <c r="I36" s="22">
        <v>15</v>
      </c>
      <c r="J36" s="22"/>
      <c r="K36" s="22"/>
      <c r="L36" s="22"/>
      <c r="M36" s="22"/>
      <c r="N36" s="22"/>
      <c r="O36" s="22"/>
      <c r="P36" s="22"/>
      <c r="Q36" s="22"/>
      <c r="R36" s="22"/>
      <c r="S36" s="22"/>
      <c r="T36" s="22"/>
      <c r="U36" s="23"/>
      <c r="V36" s="22"/>
      <c r="W36" s="22"/>
      <c r="X36" s="22"/>
      <c r="Y36" s="1"/>
      <c r="Z36" s="1"/>
    </row>
    <row r="37" spans="1:26">
      <c r="A37" s="24" t="s">
        <v>628</v>
      </c>
      <c r="B37" s="25" t="s">
        <v>635</v>
      </c>
      <c r="C37" s="101"/>
      <c r="D37" s="102"/>
      <c r="E37" s="22"/>
      <c r="F37" s="22"/>
      <c r="G37" s="22" t="s">
        <v>637</v>
      </c>
      <c r="H37" s="22"/>
      <c r="I37" s="22">
        <v>5</v>
      </c>
      <c r="J37" s="22">
        <v>5</v>
      </c>
      <c r="K37" s="22"/>
      <c r="L37" s="22"/>
      <c r="M37" s="22"/>
      <c r="N37" s="22"/>
      <c r="O37" s="22"/>
      <c r="P37" s="22"/>
      <c r="Q37" s="22"/>
      <c r="R37" s="22"/>
      <c r="S37" s="22"/>
      <c r="T37" s="22">
        <v>5</v>
      </c>
      <c r="U37" s="23">
        <v>5</v>
      </c>
      <c r="V37" s="22"/>
      <c r="W37" s="22"/>
      <c r="X37" s="22"/>
      <c r="Y37" s="1"/>
      <c r="Z37" s="1"/>
    </row>
    <row r="38" spans="1:26">
      <c r="A38" s="24" t="s">
        <v>629</v>
      </c>
      <c r="B38" s="25" t="s">
        <v>635</v>
      </c>
      <c r="C38" s="101"/>
      <c r="D38" s="102"/>
      <c r="E38" s="22"/>
      <c r="F38" s="22"/>
      <c r="G38" s="22"/>
      <c r="H38" s="22"/>
      <c r="I38" s="22">
        <v>5</v>
      </c>
      <c r="J38" s="22"/>
      <c r="K38" s="22">
        <v>20</v>
      </c>
      <c r="L38" s="22"/>
      <c r="M38" s="22"/>
      <c r="N38" s="22" t="s">
        <v>637</v>
      </c>
      <c r="O38" s="22"/>
      <c r="P38" s="22"/>
      <c r="Q38" s="22"/>
      <c r="R38" s="22"/>
      <c r="S38" s="22"/>
      <c r="T38" s="22"/>
      <c r="U38" s="23">
        <v>5</v>
      </c>
      <c r="V38" s="22"/>
      <c r="W38" s="22"/>
      <c r="X38" s="22"/>
      <c r="Y38" s="1"/>
      <c r="Z38" s="1"/>
    </row>
    <row r="39" spans="1:26">
      <c r="A39" s="24" t="s">
        <v>646</v>
      </c>
      <c r="B39" s="25" t="s">
        <v>635</v>
      </c>
      <c r="C39" s="101"/>
      <c r="D39" s="102"/>
      <c r="E39" s="22">
        <v>10</v>
      </c>
      <c r="F39" s="22"/>
      <c r="G39" s="22"/>
      <c r="H39" s="22"/>
      <c r="I39" s="22"/>
      <c r="J39" s="22"/>
      <c r="K39" s="22"/>
      <c r="L39" s="22"/>
      <c r="M39" s="22"/>
      <c r="N39" s="22"/>
      <c r="O39" s="22"/>
      <c r="P39" s="22"/>
      <c r="Q39" s="22"/>
      <c r="R39" s="22"/>
      <c r="S39" s="22"/>
      <c r="T39" s="22"/>
      <c r="U39" s="23"/>
      <c r="V39" s="22"/>
      <c r="W39" s="22"/>
      <c r="X39" s="22"/>
      <c r="Y39" s="1"/>
      <c r="Z39" s="1"/>
    </row>
    <row r="40" spans="1:26">
      <c r="A40" s="24" t="s">
        <v>647</v>
      </c>
      <c r="B40" s="25" t="s">
        <v>635</v>
      </c>
      <c r="C40" s="101"/>
      <c r="D40" s="102"/>
      <c r="E40" s="22"/>
      <c r="F40" s="22"/>
      <c r="G40" s="22"/>
      <c r="H40" s="22"/>
      <c r="I40" s="22"/>
      <c r="J40" s="22"/>
      <c r="K40" s="22"/>
      <c r="L40" s="22">
        <v>5</v>
      </c>
      <c r="M40" s="22">
        <v>10</v>
      </c>
      <c r="N40" s="22"/>
      <c r="O40" s="22">
        <v>10</v>
      </c>
      <c r="P40" s="22"/>
      <c r="Q40" s="22"/>
      <c r="R40" s="22"/>
      <c r="S40" s="22"/>
      <c r="T40" s="22"/>
      <c r="U40" s="23">
        <v>5</v>
      </c>
      <c r="V40" s="22"/>
      <c r="W40" s="22"/>
      <c r="X40" s="22"/>
      <c r="Y40" s="1"/>
      <c r="Z40" s="1"/>
    </row>
    <row r="41" spans="1:26">
      <c r="A41" s="24" t="s">
        <v>648</v>
      </c>
      <c r="B41" s="25" t="s">
        <v>635</v>
      </c>
      <c r="C41" s="101"/>
      <c r="D41" s="102"/>
      <c r="E41" s="22">
        <v>10</v>
      </c>
      <c r="F41" s="22"/>
      <c r="G41" s="22"/>
      <c r="H41" s="22"/>
      <c r="I41" s="22"/>
      <c r="J41" s="22"/>
      <c r="K41" s="22"/>
      <c r="L41" s="22"/>
      <c r="M41" s="22"/>
      <c r="N41" s="22"/>
      <c r="O41" s="22"/>
      <c r="P41" s="22"/>
      <c r="Q41" s="22"/>
      <c r="R41" s="22"/>
      <c r="S41" s="22"/>
      <c r="T41" s="22"/>
      <c r="U41" s="23">
        <v>20</v>
      </c>
      <c r="V41" s="22"/>
      <c r="W41" s="22"/>
      <c r="X41" s="22"/>
      <c r="Y41" s="1"/>
      <c r="Z41" s="1"/>
    </row>
    <row r="42" spans="1:26">
      <c r="A42" s="24" t="s">
        <v>630</v>
      </c>
      <c r="B42" s="25" t="s">
        <v>635</v>
      </c>
      <c r="C42" s="101"/>
      <c r="D42" s="102"/>
      <c r="E42" s="22"/>
      <c r="F42" s="22" t="s">
        <v>637</v>
      </c>
      <c r="G42" s="22"/>
      <c r="H42" s="22"/>
      <c r="I42" s="22"/>
      <c r="J42" s="22"/>
      <c r="K42" s="22"/>
      <c r="L42" s="22"/>
      <c r="M42" s="22"/>
      <c r="N42" s="22"/>
      <c r="O42" s="22"/>
      <c r="P42" s="22"/>
      <c r="Q42" s="22"/>
      <c r="R42" s="22"/>
      <c r="S42" s="22"/>
      <c r="T42" s="22">
        <v>10</v>
      </c>
      <c r="U42" s="23"/>
      <c r="V42" s="22"/>
      <c r="W42" s="22"/>
      <c r="X42" s="22"/>
      <c r="Y42" s="1"/>
      <c r="Z42" s="1"/>
    </row>
    <row r="43" spans="1:26">
      <c r="A43" s="24" t="s">
        <v>631</v>
      </c>
      <c r="B43" s="25" t="s">
        <v>635</v>
      </c>
      <c r="C43" s="101"/>
      <c r="D43" s="102"/>
      <c r="E43" s="22"/>
      <c r="F43" s="22"/>
      <c r="G43" s="22"/>
      <c r="H43" s="22"/>
      <c r="I43" s="22"/>
      <c r="J43" s="22"/>
      <c r="K43" s="22" t="s">
        <v>637</v>
      </c>
      <c r="L43" s="22"/>
      <c r="M43" s="22"/>
      <c r="N43" s="22"/>
      <c r="O43" s="22"/>
      <c r="P43" s="22"/>
      <c r="Q43" s="22">
        <v>5</v>
      </c>
      <c r="R43" s="22"/>
      <c r="S43" s="22"/>
      <c r="T43" s="22"/>
      <c r="U43" s="23"/>
      <c r="V43" s="22"/>
      <c r="W43" s="22"/>
      <c r="X43" s="22"/>
      <c r="Y43" s="1"/>
      <c r="Z43" s="1"/>
    </row>
    <row r="44" spans="1:26">
      <c r="A44" s="24" t="s">
        <v>649</v>
      </c>
      <c r="B44" s="25" t="s">
        <v>635</v>
      </c>
      <c r="C44" s="101"/>
      <c r="D44" s="102"/>
      <c r="E44" s="22"/>
      <c r="F44" s="22"/>
      <c r="G44" s="22"/>
      <c r="H44" s="22"/>
      <c r="I44" s="22">
        <v>1</v>
      </c>
      <c r="J44" s="22"/>
      <c r="K44" s="22"/>
      <c r="L44" s="22"/>
      <c r="M44" s="22"/>
      <c r="N44" s="22"/>
      <c r="O44" s="22"/>
      <c r="P44" s="22" t="s">
        <v>637</v>
      </c>
      <c r="Q44" s="22">
        <v>5</v>
      </c>
      <c r="R44" s="22"/>
      <c r="S44" s="22"/>
      <c r="T44" s="22">
        <v>5</v>
      </c>
      <c r="U44" s="23" t="s">
        <v>637</v>
      </c>
      <c r="V44" s="22"/>
      <c r="W44" s="22">
        <v>5</v>
      </c>
      <c r="X44" s="22"/>
      <c r="Y44" s="1"/>
      <c r="Z44" s="1"/>
    </row>
    <row r="45" spans="1:26">
      <c r="A45" s="24" t="s">
        <v>650</v>
      </c>
      <c r="B45" s="25" t="s">
        <v>635</v>
      </c>
      <c r="C45" s="101"/>
      <c r="D45" s="102"/>
      <c r="E45" s="22">
        <v>5</v>
      </c>
      <c r="F45" s="22"/>
      <c r="G45" s="22"/>
      <c r="H45" s="22">
        <v>5</v>
      </c>
      <c r="I45" s="22">
        <v>5</v>
      </c>
      <c r="J45" s="22"/>
      <c r="K45" s="22"/>
      <c r="L45" s="22"/>
      <c r="M45" s="22"/>
      <c r="N45" s="22"/>
      <c r="O45" s="22"/>
      <c r="P45" s="22"/>
      <c r="Q45" s="22"/>
      <c r="R45" s="22"/>
      <c r="S45" s="22"/>
      <c r="T45" s="22"/>
      <c r="U45" s="23">
        <v>5</v>
      </c>
      <c r="V45" s="22"/>
      <c r="W45" s="22"/>
      <c r="X45" s="22"/>
      <c r="Y45" s="1"/>
      <c r="Z45" s="1"/>
    </row>
    <row r="46" spans="1:26">
      <c r="A46" s="24" t="s">
        <v>651</v>
      </c>
      <c r="B46" s="25" t="s">
        <v>635</v>
      </c>
      <c r="C46" s="101"/>
      <c r="D46" s="102"/>
      <c r="E46" s="22"/>
      <c r="F46" s="22"/>
      <c r="G46" s="22"/>
      <c r="H46" s="22"/>
      <c r="I46" s="22">
        <v>5</v>
      </c>
      <c r="J46" s="22">
        <v>5</v>
      </c>
      <c r="K46" s="22"/>
      <c r="L46" s="22"/>
      <c r="M46" s="22"/>
      <c r="N46" s="22"/>
      <c r="O46" s="22"/>
      <c r="P46" s="22"/>
      <c r="Q46" s="22">
        <v>15</v>
      </c>
      <c r="R46" s="22"/>
      <c r="S46" s="22">
        <v>5</v>
      </c>
      <c r="T46" s="22">
        <v>5</v>
      </c>
      <c r="U46" s="23"/>
      <c r="V46" s="22"/>
      <c r="W46" s="22"/>
      <c r="X46" s="22"/>
      <c r="Y46" s="1"/>
      <c r="Z46" s="1"/>
    </row>
    <row r="47" spans="1:26">
      <c r="A47" s="24" t="s">
        <v>652</v>
      </c>
      <c r="B47" s="25" t="s">
        <v>635</v>
      </c>
      <c r="C47" s="101"/>
      <c r="D47" s="102"/>
      <c r="E47" s="22"/>
      <c r="F47" s="22"/>
      <c r="G47" s="22"/>
      <c r="H47" s="22"/>
      <c r="I47" s="22"/>
      <c r="J47" s="22"/>
      <c r="K47" s="22"/>
      <c r="L47" s="22"/>
      <c r="M47" s="22"/>
      <c r="N47" s="22"/>
      <c r="O47" s="22"/>
      <c r="P47" s="22"/>
      <c r="Q47" s="22">
        <v>15</v>
      </c>
      <c r="R47" s="22"/>
      <c r="S47" s="22"/>
      <c r="T47" s="22">
        <v>5</v>
      </c>
      <c r="U47" s="23">
        <v>5</v>
      </c>
      <c r="V47" s="22"/>
      <c r="W47" s="22"/>
      <c r="X47" s="22"/>
      <c r="Y47" s="1"/>
      <c r="Z47" s="1"/>
    </row>
    <row r="48" spans="1:26">
      <c r="A48" s="26" t="s">
        <v>632</v>
      </c>
      <c r="B48" s="25" t="s">
        <v>635</v>
      </c>
      <c r="C48" s="101"/>
      <c r="D48" s="102"/>
      <c r="E48" s="22"/>
      <c r="F48" s="22"/>
      <c r="G48" s="22"/>
      <c r="H48" s="22"/>
      <c r="I48" s="22"/>
      <c r="J48" s="22"/>
      <c r="K48" s="22"/>
      <c r="L48" s="22"/>
      <c r="M48" s="22"/>
      <c r="N48" s="22"/>
      <c r="O48" s="22"/>
      <c r="P48" s="22"/>
      <c r="Q48" s="22"/>
      <c r="R48" s="22"/>
      <c r="S48" s="22"/>
      <c r="T48" s="22"/>
      <c r="U48" s="23">
        <v>10</v>
      </c>
      <c r="V48" s="22"/>
      <c r="W48" s="22"/>
      <c r="X48" s="22"/>
      <c r="Y48" s="1"/>
      <c r="Z48" s="1"/>
    </row>
    <row r="49" spans="1:26">
      <c r="A49" s="24" t="s">
        <v>653</v>
      </c>
      <c r="B49" s="25" t="s">
        <v>635</v>
      </c>
      <c r="C49" s="101"/>
      <c r="D49" s="102"/>
      <c r="E49" s="22"/>
      <c r="F49" s="22"/>
      <c r="G49" s="22"/>
      <c r="H49" s="22"/>
      <c r="I49" s="22"/>
      <c r="J49" s="22"/>
      <c r="K49" s="22"/>
      <c r="L49" s="22">
        <v>10</v>
      </c>
      <c r="M49" s="22"/>
      <c r="N49" s="22"/>
      <c r="O49" s="22"/>
      <c r="P49" s="22"/>
      <c r="Q49" s="22"/>
      <c r="R49" s="22"/>
      <c r="S49" s="22"/>
      <c r="T49" s="22"/>
      <c r="U49" s="23"/>
      <c r="V49" s="22"/>
      <c r="W49" s="22"/>
      <c r="X49" s="22"/>
      <c r="Y49" s="1"/>
      <c r="Z49" s="1"/>
    </row>
    <row r="50" spans="1:26">
      <c r="A50" s="24" t="s">
        <v>654</v>
      </c>
      <c r="B50" s="25" t="s">
        <v>635</v>
      </c>
      <c r="C50" s="101"/>
      <c r="D50" s="102"/>
      <c r="E50" s="22">
        <v>5</v>
      </c>
      <c r="F50" s="22"/>
      <c r="G50" s="22"/>
      <c r="H50" s="22"/>
      <c r="I50" s="22">
        <v>5</v>
      </c>
      <c r="J50" s="22">
        <v>5</v>
      </c>
      <c r="K50" s="22"/>
      <c r="L50" s="22"/>
      <c r="M50" s="22">
        <v>15</v>
      </c>
      <c r="N50" s="22"/>
      <c r="O50" s="22"/>
      <c r="P50" s="22"/>
      <c r="Q50" s="22"/>
      <c r="R50" s="22"/>
      <c r="S50" s="22"/>
      <c r="T50" s="22"/>
      <c r="U50" s="23" t="s">
        <v>637</v>
      </c>
      <c r="V50" s="22"/>
      <c r="W50" s="22"/>
      <c r="X50" s="22"/>
      <c r="Y50" s="1"/>
      <c r="Z50" s="1"/>
    </row>
    <row r="51" spans="1:26">
      <c r="A51" s="24" t="s">
        <v>633</v>
      </c>
      <c r="B51" s="25" t="s">
        <v>635</v>
      </c>
      <c r="C51" s="101"/>
      <c r="D51" s="102"/>
      <c r="E51" s="22"/>
      <c r="F51" s="22"/>
      <c r="G51" s="22"/>
      <c r="H51" s="22" t="s">
        <v>637</v>
      </c>
      <c r="I51" s="22">
        <v>1</v>
      </c>
      <c r="J51" s="22">
        <v>5</v>
      </c>
      <c r="K51" s="22">
        <v>5</v>
      </c>
      <c r="L51" s="22"/>
      <c r="M51" s="22"/>
      <c r="N51" s="22"/>
      <c r="O51" s="22">
        <v>10</v>
      </c>
      <c r="P51" s="22">
        <v>5</v>
      </c>
      <c r="Q51" s="22"/>
      <c r="R51" s="22"/>
      <c r="S51" s="22"/>
      <c r="T51" s="22"/>
      <c r="U51" s="23"/>
      <c r="V51" s="22"/>
      <c r="W51" s="22"/>
      <c r="X51" s="22"/>
      <c r="Y51" s="1"/>
      <c r="Z51" s="1"/>
    </row>
    <row r="52" spans="1:26">
      <c r="A52" s="27" t="s">
        <v>655</v>
      </c>
      <c r="B52" s="28" t="s">
        <v>635</v>
      </c>
      <c r="C52" s="101"/>
      <c r="D52" s="102"/>
      <c r="E52" s="22"/>
      <c r="F52" s="22"/>
      <c r="G52" s="22"/>
      <c r="H52" s="22"/>
      <c r="I52" s="22"/>
      <c r="J52" s="22">
        <v>5</v>
      </c>
      <c r="K52" s="22"/>
      <c r="L52" s="22"/>
      <c r="M52" s="22"/>
      <c r="N52" s="22"/>
      <c r="O52" s="22"/>
      <c r="P52" s="22"/>
      <c r="Q52" s="22"/>
      <c r="R52" s="22"/>
      <c r="S52" s="22"/>
      <c r="T52" s="22"/>
      <c r="U52" s="23"/>
      <c r="V52" s="22"/>
      <c r="W52" s="22"/>
      <c r="X52" s="22"/>
      <c r="Y52" s="1"/>
      <c r="Z52" s="1"/>
    </row>
    <row r="53" spans="1:26">
      <c r="A53" s="24" t="s">
        <v>634</v>
      </c>
      <c r="B53" s="25" t="s">
        <v>635</v>
      </c>
      <c r="C53" s="101"/>
      <c r="D53" s="102"/>
      <c r="E53" s="1">
        <f>SUM(E21:E52)</f>
        <v>45</v>
      </c>
      <c r="F53" s="1">
        <v>3</v>
      </c>
      <c r="G53" s="1">
        <v>2</v>
      </c>
      <c r="H53" s="1">
        <v>7</v>
      </c>
      <c r="I53" s="1">
        <f t="shared" ref="I53:X53" si="1">SUM(I21:I52)</f>
        <v>73</v>
      </c>
      <c r="J53" s="1">
        <f t="shared" si="1"/>
        <v>50</v>
      </c>
      <c r="K53" s="1">
        <v>52</v>
      </c>
      <c r="L53" s="1">
        <f t="shared" si="1"/>
        <v>60</v>
      </c>
      <c r="M53" s="1">
        <f t="shared" si="1"/>
        <v>50</v>
      </c>
      <c r="N53" s="1">
        <v>16</v>
      </c>
      <c r="O53" s="1">
        <f t="shared" si="1"/>
        <v>70</v>
      </c>
      <c r="P53" s="1">
        <v>38</v>
      </c>
      <c r="Q53" s="1">
        <f t="shared" si="1"/>
        <v>45</v>
      </c>
      <c r="R53" s="1">
        <f t="shared" si="1"/>
        <v>0</v>
      </c>
      <c r="S53" s="1">
        <f t="shared" si="1"/>
        <v>15</v>
      </c>
      <c r="T53" s="1">
        <f t="shared" si="1"/>
        <v>50</v>
      </c>
      <c r="U53" s="1">
        <v>64</v>
      </c>
      <c r="V53" s="1">
        <f t="shared" si="1"/>
        <v>40</v>
      </c>
      <c r="W53" s="1">
        <f t="shared" si="1"/>
        <v>50</v>
      </c>
      <c r="X53" s="1">
        <f t="shared" si="1"/>
        <v>20</v>
      </c>
      <c r="Y53" s="1"/>
      <c r="Z53" s="1"/>
    </row>
    <row r="54" spans="1:26">
      <c r="A54" s="90" t="s">
        <v>618</v>
      </c>
      <c r="B54" s="30" t="s">
        <v>656</v>
      </c>
      <c r="C54" s="101"/>
      <c r="D54" s="102"/>
      <c r="E54" s="31"/>
      <c r="F54" s="31" t="s">
        <v>637</v>
      </c>
      <c r="G54" s="31"/>
      <c r="H54" s="31"/>
      <c r="I54" s="31"/>
      <c r="J54" s="31"/>
      <c r="K54" s="31"/>
      <c r="L54" s="31" t="s">
        <v>637</v>
      </c>
      <c r="M54" s="31">
        <v>1</v>
      </c>
      <c r="N54" s="31" t="s">
        <v>637</v>
      </c>
      <c r="O54" s="31" t="s">
        <v>637</v>
      </c>
      <c r="P54" s="31"/>
      <c r="Q54" s="31"/>
      <c r="R54" s="31"/>
      <c r="S54" s="31"/>
      <c r="T54" s="31"/>
      <c r="U54" s="32"/>
      <c r="V54" s="31"/>
      <c r="W54" s="31"/>
      <c r="X54" s="31"/>
      <c r="Y54" s="1"/>
      <c r="Z54" s="1"/>
    </row>
    <row r="55" spans="1:26">
      <c r="A55" s="91" t="s">
        <v>636</v>
      </c>
      <c r="B55" s="34" t="s">
        <v>656</v>
      </c>
      <c r="C55" s="101"/>
      <c r="D55" s="102"/>
      <c r="E55" s="31"/>
      <c r="F55" s="31"/>
      <c r="G55" s="31"/>
      <c r="H55" s="31"/>
      <c r="I55" s="31"/>
      <c r="J55" s="31"/>
      <c r="K55" s="31"/>
      <c r="L55" s="31"/>
      <c r="M55" s="31"/>
      <c r="N55" s="31"/>
      <c r="O55" s="31"/>
      <c r="P55" s="31"/>
      <c r="Q55" s="31" t="s">
        <v>637</v>
      </c>
      <c r="R55" s="31"/>
      <c r="S55" s="31" t="s">
        <v>637</v>
      </c>
      <c r="T55" s="31"/>
      <c r="U55" s="32" t="s">
        <v>637</v>
      </c>
      <c r="V55" s="31"/>
      <c r="W55" s="31"/>
      <c r="X55" s="31"/>
      <c r="Y55" s="1"/>
      <c r="Z55" s="1"/>
    </row>
    <row r="56" spans="1:26">
      <c r="A56" s="91" t="s">
        <v>620</v>
      </c>
      <c r="B56" s="34" t="s">
        <v>656</v>
      </c>
      <c r="C56" s="101"/>
      <c r="D56" s="102"/>
      <c r="E56" s="31"/>
      <c r="F56" s="31"/>
      <c r="G56" s="31"/>
      <c r="H56" s="31"/>
      <c r="I56" s="31"/>
      <c r="J56" s="31">
        <v>1</v>
      </c>
      <c r="K56" s="31"/>
      <c r="L56" s="31">
        <v>2</v>
      </c>
      <c r="M56" s="31">
        <v>1</v>
      </c>
      <c r="N56" s="31">
        <v>1</v>
      </c>
      <c r="O56" s="31">
        <v>1</v>
      </c>
      <c r="P56" s="31" t="s">
        <v>637</v>
      </c>
      <c r="Q56" s="31"/>
      <c r="R56" s="31"/>
      <c r="S56" s="31"/>
      <c r="T56" s="31"/>
      <c r="U56" s="32"/>
      <c r="V56" s="31"/>
      <c r="W56" s="31" t="s">
        <v>637</v>
      </c>
      <c r="X56" s="31"/>
      <c r="Y56" s="1"/>
      <c r="Z56" s="1"/>
    </row>
    <row r="57" spans="1:26">
      <c r="A57" s="33" t="s">
        <v>657</v>
      </c>
      <c r="B57" s="34" t="s">
        <v>656</v>
      </c>
      <c r="C57" s="101" t="s">
        <v>998</v>
      </c>
      <c r="D57" s="102">
        <v>50</v>
      </c>
      <c r="E57" s="31">
        <v>1</v>
      </c>
      <c r="F57" s="31">
        <v>1</v>
      </c>
      <c r="G57" s="31">
        <v>1</v>
      </c>
      <c r="H57" s="31"/>
      <c r="I57" s="31"/>
      <c r="J57" s="31"/>
      <c r="K57" s="31"/>
      <c r="L57" s="31"/>
      <c r="M57" s="31"/>
      <c r="N57" s="31"/>
      <c r="O57" s="31"/>
      <c r="P57" s="31"/>
      <c r="Q57" s="31" t="s">
        <v>637</v>
      </c>
      <c r="R57" s="31"/>
      <c r="S57" s="31"/>
      <c r="T57" s="31"/>
      <c r="U57" s="32"/>
      <c r="V57" s="31"/>
      <c r="W57" s="31"/>
      <c r="X57" s="31"/>
      <c r="Y57" s="1"/>
    </row>
    <row r="58" spans="1:26">
      <c r="A58" s="35" t="s">
        <v>658</v>
      </c>
      <c r="B58" s="34" t="s">
        <v>656</v>
      </c>
      <c r="C58" s="101" t="s">
        <v>1032</v>
      </c>
      <c r="D58" s="102">
        <v>10</v>
      </c>
      <c r="E58" s="31"/>
      <c r="F58" s="31"/>
      <c r="G58" s="31"/>
      <c r="H58" s="31"/>
      <c r="I58" s="31"/>
      <c r="J58" s="31"/>
      <c r="K58" s="31"/>
      <c r="L58" s="31" t="s">
        <v>637</v>
      </c>
      <c r="M58" s="31" t="s">
        <v>637</v>
      </c>
      <c r="N58" s="31"/>
      <c r="O58" s="31"/>
      <c r="P58" s="31"/>
      <c r="Q58" s="31"/>
      <c r="R58" s="31"/>
      <c r="S58" s="31"/>
      <c r="T58" s="31"/>
      <c r="U58" s="32"/>
      <c r="V58" s="31"/>
      <c r="W58" s="31"/>
      <c r="X58" s="31"/>
      <c r="Y58" s="1"/>
    </row>
    <row r="59" spans="1:26">
      <c r="A59" s="33" t="s">
        <v>659</v>
      </c>
      <c r="B59" s="34" t="s">
        <v>656</v>
      </c>
      <c r="C59" s="101" t="s">
        <v>999</v>
      </c>
      <c r="D59" s="102">
        <v>75</v>
      </c>
      <c r="E59" s="31"/>
      <c r="F59" s="31"/>
      <c r="G59" s="31"/>
      <c r="H59" s="31"/>
      <c r="I59" s="31"/>
      <c r="J59" s="31"/>
      <c r="K59" s="31"/>
      <c r="L59" s="31" t="s">
        <v>637</v>
      </c>
      <c r="M59" s="31" t="s">
        <v>637</v>
      </c>
      <c r="N59" s="31"/>
      <c r="O59" s="31"/>
      <c r="P59" s="31"/>
      <c r="Q59" s="31"/>
      <c r="R59" s="31"/>
      <c r="S59" s="31"/>
      <c r="T59" s="31"/>
      <c r="U59" s="32"/>
      <c r="V59" s="31"/>
      <c r="W59" s="31"/>
      <c r="X59" s="31"/>
      <c r="Y59" s="1"/>
      <c r="Z59" s="1"/>
    </row>
    <row r="60" spans="1:26">
      <c r="A60" s="33" t="s">
        <v>660</v>
      </c>
      <c r="B60" s="34" t="s">
        <v>656</v>
      </c>
      <c r="C60" s="101" t="s">
        <v>1000</v>
      </c>
      <c r="D60" s="102">
        <v>65</v>
      </c>
      <c r="E60" s="31" t="s">
        <v>637</v>
      </c>
      <c r="F60" s="31">
        <v>1</v>
      </c>
      <c r="G60" s="31"/>
      <c r="H60" s="31"/>
      <c r="I60" s="31">
        <v>1</v>
      </c>
      <c r="J60" s="31">
        <v>1</v>
      </c>
      <c r="K60" s="31"/>
      <c r="L60" s="31"/>
      <c r="M60" s="31"/>
      <c r="N60" s="31"/>
      <c r="O60" s="31"/>
      <c r="P60" s="31"/>
      <c r="Q60" s="31"/>
      <c r="R60" s="31"/>
      <c r="S60" s="31"/>
      <c r="T60" s="31"/>
      <c r="U60" s="32">
        <v>1</v>
      </c>
      <c r="V60" s="31"/>
      <c r="W60" s="31"/>
      <c r="X60" s="31"/>
      <c r="Y60" s="1"/>
      <c r="Z60" s="1"/>
    </row>
    <row r="61" spans="1:26">
      <c r="A61" s="33" t="s">
        <v>661</v>
      </c>
      <c r="B61" s="34" t="s">
        <v>656</v>
      </c>
      <c r="C61" s="101" t="s">
        <v>1001</v>
      </c>
      <c r="D61" s="102">
        <v>40</v>
      </c>
      <c r="E61" s="31"/>
      <c r="F61" s="31"/>
      <c r="G61" s="31"/>
      <c r="H61" s="31"/>
      <c r="I61" s="31">
        <v>2</v>
      </c>
      <c r="J61" s="31"/>
      <c r="K61" s="31">
        <v>2</v>
      </c>
      <c r="L61" s="31"/>
      <c r="M61" s="31"/>
      <c r="N61" s="31"/>
      <c r="O61" s="31">
        <v>2</v>
      </c>
      <c r="P61" s="31">
        <v>1</v>
      </c>
      <c r="Q61" s="31">
        <v>3</v>
      </c>
      <c r="R61" s="31" t="s">
        <v>637</v>
      </c>
      <c r="S61" s="31">
        <v>4</v>
      </c>
      <c r="T61" s="31">
        <v>2</v>
      </c>
      <c r="U61" s="32">
        <v>3</v>
      </c>
      <c r="V61" s="31"/>
      <c r="W61" s="31"/>
      <c r="X61" s="31"/>
      <c r="Y61" s="1"/>
      <c r="Z61" s="1"/>
    </row>
    <row r="62" spans="1:26">
      <c r="A62" s="33" t="s">
        <v>662</v>
      </c>
      <c r="B62" s="34" t="s">
        <v>656</v>
      </c>
      <c r="C62" s="101" t="s">
        <v>1034</v>
      </c>
      <c r="D62" s="102">
        <v>25</v>
      </c>
      <c r="E62" s="33"/>
      <c r="F62" s="33"/>
      <c r="G62" s="33"/>
      <c r="H62" s="31"/>
      <c r="I62" s="33"/>
      <c r="J62" s="33"/>
      <c r="K62" s="33"/>
      <c r="L62" s="33"/>
      <c r="M62" s="33"/>
      <c r="N62" s="33"/>
      <c r="O62" s="33"/>
      <c r="P62" s="31" t="s">
        <v>637</v>
      </c>
      <c r="Q62" s="31"/>
      <c r="R62" s="31"/>
      <c r="S62" s="31"/>
      <c r="T62" s="31"/>
      <c r="U62" s="32"/>
      <c r="V62" s="33"/>
      <c r="W62" s="33"/>
      <c r="X62" s="33"/>
      <c r="Y62" s="1"/>
    </row>
    <row r="63" spans="1:26">
      <c r="A63" s="33" t="s">
        <v>663</v>
      </c>
      <c r="B63" s="34" t="s">
        <v>656</v>
      </c>
      <c r="C63" s="101" t="s">
        <v>1000</v>
      </c>
      <c r="D63" s="102">
        <v>65</v>
      </c>
      <c r="E63" s="33"/>
      <c r="F63" s="33"/>
      <c r="G63" s="33"/>
      <c r="H63" s="31"/>
      <c r="I63" s="33"/>
      <c r="J63" s="33"/>
      <c r="K63" s="33"/>
      <c r="L63" s="33"/>
      <c r="M63" s="33"/>
      <c r="N63" s="33"/>
      <c r="O63" s="33"/>
      <c r="P63" s="31" t="s">
        <v>637</v>
      </c>
      <c r="Q63" s="31"/>
      <c r="R63" s="31"/>
      <c r="S63" s="31"/>
      <c r="T63" s="31"/>
      <c r="U63" s="32"/>
      <c r="V63" s="33"/>
      <c r="W63" s="33"/>
      <c r="X63" s="33"/>
      <c r="Y63" s="1"/>
    </row>
    <row r="64" spans="1:26">
      <c r="A64" s="91" t="s">
        <v>621</v>
      </c>
      <c r="B64" s="34" t="s">
        <v>656</v>
      </c>
      <c r="E64" s="31"/>
      <c r="F64" s="31"/>
      <c r="G64" s="31"/>
      <c r="H64" s="31"/>
      <c r="I64" s="31"/>
      <c r="J64" s="31"/>
      <c r="K64" s="31"/>
      <c r="L64" s="31"/>
      <c r="M64" s="31"/>
      <c r="N64" s="31"/>
      <c r="O64" s="31"/>
      <c r="P64" s="31"/>
      <c r="Q64" s="31" t="s">
        <v>637</v>
      </c>
      <c r="R64" s="31"/>
      <c r="S64" s="31"/>
      <c r="T64" s="31"/>
      <c r="U64" s="32">
        <v>1</v>
      </c>
      <c r="V64" s="31"/>
      <c r="W64" s="31"/>
      <c r="X64" s="31"/>
      <c r="Y64" s="1"/>
    </row>
    <row r="65" spans="1:26">
      <c r="A65" s="33" t="s">
        <v>664</v>
      </c>
      <c r="B65" s="34" t="s">
        <v>656</v>
      </c>
      <c r="C65" s="101" t="s">
        <v>1022</v>
      </c>
      <c r="D65" s="102">
        <v>15</v>
      </c>
      <c r="E65" s="31"/>
      <c r="F65" s="31"/>
      <c r="G65" s="31"/>
      <c r="H65" s="31"/>
      <c r="I65" s="31"/>
      <c r="J65" s="31"/>
      <c r="K65" s="31"/>
      <c r="L65" s="31" t="s">
        <v>637</v>
      </c>
      <c r="M65" s="31">
        <v>1</v>
      </c>
      <c r="N65" s="31">
        <v>1</v>
      </c>
      <c r="O65" s="31" t="s">
        <v>637</v>
      </c>
      <c r="P65" s="31">
        <v>1</v>
      </c>
      <c r="Q65" s="31"/>
      <c r="R65" s="31"/>
      <c r="S65" s="31"/>
      <c r="T65" s="31"/>
      <c r="U65" s="32"/>
      <c r="V65" s="31"/>
      <c r="W65" s="31" t="s">
        <v>637</v>
      </c>
      <c r="X65" s="31" t="s">
        <v>637</v>
      </c>
      <c r="Y65" s="1"/>
      <c r="Z65" s="1"/>
    </row>
    <row r="66" spans="1:26">
      <c r="A66" s="33" t="s">
        <v>665</v>
      </c>
      <c r="B66" s="34" t="s">
        <v>656</v>
      </c>
      <c r="C66" s="101" t="s">
        <v>1029</v>
      </c>
      <c r="D66" s="102">
        <v>30</v>
      </c>
      <c r="E66" s="31"/>
      <c r="F66" s="31" t="s">
        <v>637</v>
      </c>
      <c r="G66" s="31" t="s">
        <v>637</v>
      </c>
      <c r="H66" s="31"/>
      <c r="I66" s="31"/>
      <c r="J66" s="31"/>
      <c r="K66" s="31"/>
      <c r="L66" s="31"/>
      <c r="M66" s="31"/>
      <c r="N66" s="31"/>
      <c r="O66" s="31"/>
      <c r="P66" s="31"/>
      <c r="Q66" s="31"/>
      <c r="R66" s="31"/>
      <c r="S66" s="31"/>
      <c r="T66" s="31"/>
      <c r="U66" s="32"/>
      <c r="V66" s="31"/>
      <c r="W66" s="31"/>
      <c r="X66" s="31"/>
      <c r="Y66" s="1"/>
    </row>
    <row r="67" spans="1:26">
      <c r="A67" s="33" t="s">
        <v>666</v>
      </c>
      <c r="B67" s="34" t="s">
        <v>656</v>
      </c>
      <c r="C67" s="101" t="s">
        <v>1035</v>
      </c>
      <c r="D67" s="102">
        <v>60</v>
      </c>
      <c r="E67" s="33"/>
      <c r="F67" s="33"/>
      <c r="G67" s="33"/>
      <c r="H67" s="33"/>
      <c r="I67" s="33"/>
      <c r="J67" s="33"/>
      <c r="K67" s="33"/>
      <c r="L67" s="33"/>
      <c r="M67" s="33"/>
      <c r="N67" s="33"/>
      <c r="O67" s="33"/>
      <c r="P67" s="33"/>
      <c r="Q67" s="33"/>
      <c r="R67" s="33"/>
      <c r="S67" s="33"/>
      <c r="T67" s="31" t="s">
        <v>637</v>
      </c>
      <c r="U67" s="36"/>
      <c r="V67" s="33"/>
      <c r="W67" s="33"/>
      <c r="X67" s="33"/>
    </row>
    <row r="68" spans="1:26">
      <c r="A68" s="33" t="s">
        <v>667</v>
      </c>
      <c r="B68" s="34" t="s">
        <v>656</v>
      </c>
      <c r="C68" s="101" t="s">
        <v>1019</v>
      </c>
      <c r="D68" s="102">
        <v>90</v>
      </c>
      <c r="E68" s="33"/>
      <c r="F68" s="33"/>
      <c r="G68" s="33"/>
      <c r="H68" s="33"/>
      <c r="I68" s="33"/>
      <c r="J68" s="33"/>
      <c r="K68" s="33"/>
      <c r="L68" s="33"/>
      <c r="M68" s="33"/>
      <c r="N68" s="33"/>
      <c r="O68" s="33"/>
      <c r="P68" s="33"/>
      <c r="Q68" s="33"/>
      <c r="R68" s="33"/>
      <c r="S68" s="33"/>
      <c r="T68" s="31">
        <v>1</v>
      </c>
      <c r="U68" s="36"/>
      <c r="V68" s="33"/>
      <c r="W68" s="33"/>
      <c r="X68" s="33"/>
    </row>
    <row r="69" spans="1:26">
      <c r="A69" s="33" t="s">
        <v>668</v>
      </c>
      <c r="B69" s="34" t="s">
        <v>656</v>
      </c>
      <c r="C69" s="101" t="s">
        <v>1003</v>
      </c>
      <c r="D69" s="102">
        <v>130</v>
      </c>
      <c r="E69" s="31">
        <v>3</v>
      </c>
      <c r="F69" s="31">
        <v>3</v>
      </c>
      <c r="G69" s="31">
        <v>2</v>
      </c>
      <c r="H69" s="31">
        <v>1</v>
      </c>
      <c r="I69" s="31" t="s">
        <v>637</v>
      </c>
      <c r="J69" s="31" t="s">
        <v>637</v>
      </c>
      <c r="K69" s="31"/>
      <c r="L69" s="31"/>
      <c r="M69" s="31"/>
      <c r="N69" s="31"/>
      <c r="O69" s="31"/>
      <c r="P69" s="31"/>
      <c r="Q69" s="31" t="s">
        <v>637</v>
      </c>
      <c r="R69" s="31">
        <v>1</v>
      </c>
      <c r="S69" s="31" t="s">
        <v>637</v>
      </c>
      <c r="T69" s="31"/>
      <c r="U69" s="32">
        <v>1</v>
      </c>
      <c r="V69" s="31"/>
      <c r="W69" s="31"/>
      <c r="X69" s="31"/>
      <c r="Y69" s="1"/>
      <c r="Z69" s="1"/>
    </row>
    <row r="70" spans="1:26">
      <c r="A70" s="33" t="s">
        <v>669</v>
      </c>
      <c r="B70" s="34" t="s">
        <v>656</v>
      </c>
      <c r="C70" s="101" t="s">
        <v>1004</v>
      </c>
      <c r="D70" s="102">
        <v>12.5</v>
      </c>
      <c r="E70" s="33"/>
      <c r="F70" s="33"/>
      <c r="G70" s="33"/>
      <c r="H70" s="31"/>
      <c r="I70" s="33"/>
      <c r="J70" s="33"/>
      <c r="K70" s="33"/>
      <c r="L70" s="33"/>
      <c r="M70" s="33"/>
      <c r="N70" s="33"/>
      <c r="O70" s="33"/>
      <c r="P70" s="31" t="s">
        <v>637</v>
      </c>
      <c r="Q70" s="31"/>
      <c r="R70" s="31"/>
      <c r="S70" s="31"/>
      <c r="T70" s="31"/>
      <c r="U70" s="32"/>
      <c r="V70" s="33"/>
      <c r="W70" s="33"/>
      <c r="X70" s="33"/>
      <c r="Y70" s="1"/>
    </row>
    <row r="71" spans="1:26">
      <c r="A71" s="33" t="s">
        <v>670</v>
      </c>
      <c r="B71" s="34" t="s">
        <v>656</v>
      </c>
      <c r="C71" s="101" t="s">
        <v>1005</v>
      </c>
      <c r="D71" s="102">
        <v>85</v>
      </c>
      <c r="E71" s="31"/>
      <c r="F71" s="31" t="s">
        <v>637</v>
      </c>
      <c r="G71" s="31"/>
      <c r="H71" s="31"/>
      <c r="I71" s="31"/>
      <c r="J71" s="31"/>
      <c r="K71" s="31"/>
      <c r="L71" s="31"/>
      <c r="M71" s="31"/>
      <c r="N71" s="31"/>
      <c r="O71" s="31"/>
      <c r="P71" s="31"/>
      <c r="Q71" s="31"/>
      <c r="R71" s="31"/>
      <c r="S71" s="31"/>
      <c r="T71" s="31"/>
      <c r="U71" s="32"/>
      <c r="V71" s="31"/>
      <c r="W71" s="31"/>
      <c r="X71" s="31"/>
      <c r="Y71" s="1"/>
    </row>
    <row r="72" spans="1:26">
      <c r="A72" s="91" t="s">
        <v>622</v>
      </c>
      <c r="B72" s="34" t="s">
        <v>656</v>
      </c>
      <c r="C72" s="101"/>
      <c r="D72" s="102"/>
      <c r="E72" s="31"/>
      <c r="F72" s="31" t="s">
        <v>637</v>
      </c>
      <c r="G72" s="31"/>
      <c r="H72" s="31"/>
      <c r="I72" s="31"/>
      <c r="J72" s="31">
        <v>1</v>
      </c>
      <c r="K72" s="31"/>
      <c r="L72" s="31"/>
      <c r="M72" s="31"/>
      <c r="N72" s="31"/>
      <c r="O72" s="31"/>
      <c r="P72" s="31"/>
      <c r="Q72" s="31" t="s">
        <v>637</v>
      </c>
      <c r="R72" s="31"/>
      <c r="S72" s="31" t="s">
        <v>637</v>
      </c>
      <c r="T72" s="31">
        <v>1</v>
      </c>
      <c r="U72" s="32">
        <v>1</v>
      </c>
      <c r="V72" s="31"/>
      <c r="W72" s="31"/>
      <c r="X72" s="31"/>
      <c r="Y72" s="1"/>
      <c r="Z72" s="1"/>
    </row>
    <row r="73" spans="1:26">
      <c r="A73" s="33" t="s">
        <v>671</v>
      </c>
      <c r="B73" s="34" t="s">
        <v>656</v>
      </c>
      <c r="C73" s="101" t="s">
        <v>1036</v>
      </c>
      <c r="D73" s="102">
        <v>45</v>
      </c>
      <c r="E73" s="31"/>
      <c r="F73" s="31" t="s">
        <v>637</v>
      </c>
      <c r="G73" s="31"/>
      <c r="H73" s="31"/>
      <c r="I73" s="31"/>
      <c r="J73" s="31"/>
      <c r="K73" s="31"/>
      <c r="L73" s="31"/>
      <c r="M73" s="31"/>
      <c r="N73" s="31"/>
      <c r="O73" s="31"/>
      <c r="P73" s="31"/>
      <c r="Q73" s="31"/>
      <c r="R73" s="31"/>
      <c r="S73" s="31"/>
      <c r="T73" s="31"/>
      <c r="U73" s="32"/>
      <c r="V73" s="31"/>
      <c r="W73" s="31"/>
      <c r="X73" s="31"/>
      <c r="Y73" s="1"/>
    </row>
    <row r="74" spans="1:26">
      <c r="A74" s="33" t="s">
        <v>672</v>
      </c>
      <c r="B74" s="34" t="s">
        <v>656</v>
      </c>
      <c r="C74" s="101" t="s">
        <v>1006</v>
      </c>
      <c r="D74" s="102">
        <v>160</v>
      </c>
      <c r="E74" s="31"/>
      <c r="F74" s="31">
        <v>1</v>
      </c>
      <c r="G74" s="31">
        <v>1</v>
      </c>
      <c r="H74" s="31">
        <v>4</v>
      </c>
      <c r="I74" s="31">
        <v>1</v>
      </c>
      <c r="J74" s="31"/>
      <c r="K74" s="31"/>
      <c r="L74" s="31"/>
      <c r="M74" s="31"/>
      <c r="N74" s="31"/>
      <c r="O74" s="31"/>
      <c r="P74" s="31"/>
      <c r="Q74" s="31" t="s">
        <v>637</v>
      </c>
      <c r="R74" s="31">
        <v>1</v>
      </c>
      <c r="S74" s="31">
        <v>2</v>
      </c>
      <c r="T74" s="31" t="s">
        <v>637</v>
      </c>
      <c r="U74" s="32">
        <v>2</v>
      </c>
      <c r="V74" s="31"/>
      <c r="W74" s="31"/>
      <c r="X74" s="31"/>
      <c r="Y74" s="1"/>
      <c r="Z74" s="1"/>
    </row>
    <row r="75" spans="1:26">
      <c r="A75" s="33" t="s">
        <v>673</v>
      </c>
      <c r="B75" s="34" t="s">
        <v>656</v>
      </c>
      <c r="C75" s="101" t="s">
        <v>1028</v>
      </c>
      <c r="D75" s="102">
        <v>45</v>
      </c>
      <c r="E75" s="31"/>
      <c r="F75" s="31"/>
      <c r="G75" s="31"/>
      <c r="H75" s="31"/>
      <c r="I75" s="31"/>
      <c r="J75" s="31"/>
      <c r="K75" s="31"/>
      <c r="L75" s="31"/>
      <c r="M75" s="31"/>
      <c r="N75" s="31">
        <v>2</v>
      </c>
      <c r="O75" s="31" t="s">
        <v>637</v>
      </c>
      <c r="P75" s="31"/>
      <c r="Q75" s="31"/>
      <c r="R75" s="31"/>
      <c r="S75" s="31"/>
      <c r="T75" s="31"/>
      <c r="U75" s="32"/>
      <c r="V75" s="31"/>
      <c r="W75" s="31">
        <v>1</v>
      </c>
      <c r="X75" s="31"/>
      <c r="Y75" s="1"/>
      <c r="Z75" s="1"/>
    </row>
    <row r="76" spans="1:26">
      <c r="A76" s="91" t="s">
        <v>623</v>
      </c>
      <c r="B76" s="34" t="s">
        <v>656</v>
      </c>
      <c r="C76" s="101"/>
      <c r="D76" s="102"/>
      <c r="E76" s="31"/>
      <c r="F76" s="31" t="s">
        <v>637</v>
      </c>
      <c r="G76" s="31"/>
      <c r="H76" s="31"/>
      <c r="I76" s="31"/>
      <c r="J76" s="31">
        <v>1</v>
      </c>
      <c r="K76" s="31"/>
      <c r="L76" s="31">
        <v>2</v>
      </c>
      <c r="M76" s="31">
        <v>2</v>
      </c>
      <c r="N76" s="31"/>
      <c r="O76" s="31">
        <v>2</v>
      </c>
      <c r="P76" s="31">
        <v>1</v>
      </c>
      <c r="Q76" s="31"/>
      <c r="R76" s="31"/>
      <c r="S76" s="31"/>
      <c r="T76" s="31"/>
      <c r="U76" s="32"/>
      <c r="V76" s="31">
        <v>1</v>
      </c>
      <c r="W76" s="31">
        <v>1</v>
      </c>
      <c r="X76" s="31"/>
      <c r="Y76" s="1"/>
      <c r="Z76" s="1"/>
    </row>
    <row r="77" spans="1:26">
      <c r="A77" s="33" t="s">
        <v>674</v>
      </c>
      <c r="B77" s="34" t="s">
        <v>656</v>
      </c>
      <c r="C77" s="101" t="s">
        <v>1007</v>
      </c>
      <c r="D77" s="102">
        <v>60</v>
      </c>
      <c r="E77" s="31"/>
      <c r="F77" s="31"/>
      <c r="G77" s="31">
        <v>1</v>
      </c>
      <c r="H77" s="31"/>
      <c r="I77" s="31"/>
      <c r="J77" s="31"/>
      <c r="K77" s="31"/>
      <c r="L77" s="31"/>
      <c r="M77" s="31"/>
      <c r="N77" s="31"/>
      <c r="O77" s="31"/>
      <c r="P77" s="31"/>
      <c r="Q77" s="31"/>
      <c r="R77" s="31"/>
      <c r="S77" s="31"/>
      <c r="T77" s="31"/>
      <c r="U77" s="32"/>
      <c r="V77" s="31"/>
      <c r="W77" s="31"/>
      <c r="X77" s="31"/>
      <c r="Y77" s="1"/>
    </row>
    <row r="78" spans="1:26">
      <c r="A78" s="33" t="s">
        <v>675</v>
      </c>
      <c r="B78" s="34" t="s">
        <v>656</v>
      </c>
      <c r="C78" s="101" t="s">
        <v>1008</v>
      </c>
      <c r="D78" s="102">
        <v>25</v>
      </c>
      <c r="E78" s="31"/>
      <c r="F78" s="31" t="s">
        <v>637</v>
      </c>
      <c r="G78" s="31"/>
      <c r="H78" s="31" t="s">
        <v>637</v>
      </c>
      <c r="I78" s="31"/>
      <c r="J78" s="31"/>
      <c r="K78" s="31"/>
      <c r="L78" s="31"/>
      <c r="M78" s="31"/>
      <c r="N78" s="31"/>
      <c r="O78" s="31"/>
      <c r="P78" s="31"/>
      <c r="Q78" s="31">
        <v>1</v>
      </c>
      <c r="R78" s="31"/>
      <c r="S78" s="31" t="s">
        <v>637</v>
      </c>
      <c r="T78" s="31"/>
      <c r="U78" s="32"/>
      <c r="V78" s="31"/>
      <c r="W78" s="31"/>
      <c r="X78" s="31"/>
      <c r="Y78" s="1"/>
    </row>
    <row r="79" spans="1:26">
      <c r="A79" s="33" t="s">
        <v>676</v>
      </c>
      <c r="B79" s="34" t="s">
        <v>656</v>
      </c>
      <c r="C79" s="101" t="s">
        <v>1030</v>
      </c>
      <c r="D79" s="102">
        <v>120</v>
      </c>
      <c r="E79" s="33"/>
      <c r="F79" s="33"/>
      <c r="G79" s="33"/>
      <c r="H79" s="33"/>
      <c r="I79" s="33"/>
      <c r="J79" s="33"/>
      <c r="K79" s="33"/>
      <c r="L79" s="33"/>
      <c r="M79" s="33"/>
      <c r="N79" s="33"/>
      <c r="O79" s="33"/>
      <c r="P79" s="33"/>
      <c r="Q79" s="33"/>
      <c r="R79" s="33"/>
      <c r="S79" s="33"/>
      <c r="T79" s="31" t="s">
        <v>637</v>
      </c>
      <c r="U79" s="32" t="s">
        <v>637</v>
      </c>
      <c r="V79" s="33"/>
      <c r="W79" s="33"/>
      <c r="X79" s="33"/>
    </row>
    <row r="80" spans="1:26">
      <c r="A80" s="33" t="s">
        <v>677</v>
      </c>
      <c r="B80" s="34" t="s">
        <v>656</v>
      </c>
      <c r="C80" s="101" t="s">
        <v>1022</v>
      </c>
      <c r="D80" s="102">
        <v>15</v>
      </c>
      <c r="E80" s="31"/>
      <c r="F80" s="31"/>
      <c r="G80" s="31"/>
      <c r="H80" s="31"/>
      <c r="I80" s="31"/>
      <c r="J80" s="31"/>
      <c r="K80" s="31"/>
      <c r="L80" s="31"/>
      <c r="M80" s="31" t="s">
        <v>637</v>
      </c>
      <c r="N80" s="31"/>
      <c r="O80" s="31"/>
      <c r="P80" s="31"/>
      <c r="Q80" s="31"/>
      <c r="R80" s="31"/>
      <c r="S80" s="31"/>
      <c r="T80" s="31"/>
      <c r="U80" s="32"/>
      <c r="V80" s="31"/>
      <c r="W80" s="31"/>
      <c r="X80" s="31"/>
    </row>
    <row r="81" spans="1:26">
      <c r="A81" s="33" t="s">
        <v>678</v>
      </c>
      <c r="B81" s="34" t="s">
        <v>656</v>
      </c>
      <c r="C81" s="101" t="s">
        <v>1007</v>
      </c>
      <c r="D81" s="102">
        <v>60</v>
      </c>
      <c r="E81" s="31">
        <v>1</v>
      </c>
      <c r="F81" s="31">
        <v>1</v>
      </c>
      <c r="G81" s="31" t="s">
        <v>637</v>
      </c>
      <c r="H81" s="31"/>
      <c r="I81" s="31"/>
      <c r="J81" s="31"/>
      <c r="K81" s="31"/>
      <c r="L81" s="31"/>
      <c r="M81" s="31"/>
      <c r="N81" s="31"/>
      <c r="O81" s="31"/>
      <c r="P81" s="31"/>
      <c r="Q81" s="31" t="s">
        <v>637</v>
      </c>
      <c r="R81" s="31"/>
      <c r="S81" s="31" t="s">
        <v>637</v>
      </c>
      <c r="T81" s="31" t="s">
        <v>637</v>
      </c>
      <c r="U81" s="32"/>
      <c r="V81" s="31"/>
      <c r="W81" s="31"/>
      <c r="X81" s="31"/>
      <c r="Y81" s="1"/>
    </row>
    <row r="82" spans="1:26">
      <c r="A82" s="91" t="s">
        <v>639</v>
      </c>
      <c r="B82" s="34" t="s">
        <v>656</v>
      </c>
      <c r="C82" s="101"/>
      <c r="D82" s="102"/>
      <c r="E82" s="31"/>
      <c r="F82" s="31"/>
      <c r="G82" s="31"/>
      <c r="H82" s="31"/>
      <c r="I82" s="31"/>
      <c r="J82" s="31">
        <v>1</v>
      </c>
      <c r="K82" s="31"/>
      <c r="L82" s="31"/>
      <c r="M82" s="31"/>
      <c r="N82" s="31"/>
      <c r="O82" s="31"/>
      <c r="P82" s="31" t="s">
        <v>637</v>
      </c>
      <c r="Q82" s="31"/>
      <c r="R82" s="31"/>
      <c r="S82" s="31"/>
      <c r="T82" s="31"/>
      <c r="U82" s="32"/>
      <c r="V82" s="31"/>
      <c r="W82" s="31"/>
      <c r="X82" s="31"/>
      <c r="Y82" s="1"/>
      <c r="Z82" s="1"/>
    </row>
    <row r="83" spans="1:26">
      <c r="A83" s="33" t="s">
        <v>679</v>
      </c>
      <c r="B83" s="34" t="s">
        <v>656</v>
      </c>
      <c r="C83" s="101" t="s">
        <v>1037</v>
      </c>
      <c r="D83" s="102">
        <v>20</v>
      </c>
      <c r="E83" s="31"/>
      <c r="F83" s="33"/>
      <c r="G83" s="33"/>
      <c r="H83" s="31"/>
      <c r="I83" s="31"/>
      <c r="J83" s="31"/>
      <c r="K83" s="33"/>
      <c r="L83" s="31">
        <v>1</v>
      </c>
      <c r="M83" s="31" t="s">
        <v>637</v>
      </c>
      <c r="N83" s="31" t="s">
        <v>637</v>
      </c>
      <c r="O83" s="33"/>
      <c r="P83" s="31"/>
      <c r="Q83" s="31"/>
      <c r="R83" s="31"/>
      <c r="S83" s="31"/>
      <c r="T83" s="31"/>
      <c r="U83" s="32"/>
      <c r="V83" s="33"/>
      <c r="W83" s="33"/>
      <c r="X83" s="33"/>
      <c r="Y83" s="1"/>
    </row>
    <row r="84" spans="1:26">
      <c r="A84" s="33" t="s">
        <v>680</v>
      </c>
      <c r="B84" s="34" t="s">
        <v>656</v>
      </c>
      <c r="C84" s="101" t="s">
        <v>1022</v>
      </c>
      <c r="D84" s="102">
        <v>15</v>
      </c>
      <c r="E84" s="31"/>
      <c r="F84" s="31"/>
      <c r="G84" s="31"/>
      <c r="H84" s="31"/>
      <c r="I84" s="31"/>
      <c r="J84" s="31"/>
      <c r="K84" s="31"/>
      <c r="L84" s="31"/>
      <c r="M84" s="31"/>
      <c r="N84" s="31"/>
      <c r="O84" s="31" t="s">
        <v>637</v>
      </c>
      <c r="P84" s="31"/>
      <c r="Q84" s="31"/>
      <c r="R84" s="31"/>
      <c r="S84" s="31"/>
      <c r="T84" s="31"/>
      <c r="U84" s="32"/>
      <c r="V84" s="31"/>
      <c r="W84" s="31"/>
      <c r="X84" s="31"/>
      <c r="Y84" s="1"/>
      <c r="Z84" s="1"/>
    </row>
    <row r="85" spans="1:26">
      <c r="A85" s="91" t="s">
        <v>681</v>
      </c>
      <c r="B85" s="34" t="s">
        <v>656</v>
      </c>
      <c r="C85" s="101"/>
      <c r="D85" s="102"/>
      <c r="E85" s="31"/>
      <c r="F85" s="31"/>
      <c r="G85" s="31"/>
      <c r="H85" s="31"/>
      <c r="I85" s="31"/>
      <c r="J85" s="31"/>
      <c r="K85" s="31"/>
      <c r="L85" s="31" t="s">
        <v>637</v>
      </c>
      <c r="M85" s="31"/>
      <c r="N85" s="31"/>
      <c r="O85" s="31"/>
      <c r="P85" s="31" t="s">
        <v>637</v>
      </c>
      <c r="Q85" s="31"/>
      <c r="R85" s="31"/>
      <c r="S85" s="31"/>
      <c r="T85" s="31"/>
      <c r="U85" s="32"/>
      <c r="V85" s="31"/>
      <c r="W85" s="31"/>
      <c r="X85" s="31"/>
      <c r="Y85" s="1"/>
      <c r="Z85" s="1"/>
    </row>
    <row r="86" spans="1:26">
      <c r="A86" s="91" t="s">
        <v>641</v>
      </c>
      <c r="B86" s="34" t="s">
        <v>656</v>
      </c>
      <c r="C86" s="101"/>
      <c r="D86" s="102"/>
      <c r="E86" s="31"/>
      <c r="F86" s="31"/>
      <c r="G86" s="31"/>
      <c r="H86" s="31"/>
      <c r="I86" s="31"/>
      <c r="J86" s="31"/>
      <c r="K86" s="31"/>
      <c r="L86" s="31"/>
      <c r="M86" s="31"/>
      <c r="N86" s="31"/>
      <c r="O86" s="31"/>
      <c r="P86" s="31" t="s">
        <v>637</v>
      </c>
      <c r="Q86" s="31"/>
      <c r="R86" s="31"/>
      <c r="S86" s="31"/>
      <c r="T86" s="31"/>
      <c r="U86" s="32" t="s">
        <v>637</v>
      </c>
      <c r="V86" s="31"/>
      <c r="W86" s="31"/>
      <c r="X86" s="31"/>
      <c r="Y86" s="1"/>
      <c r="Z86" s="1"/>
    </row>
    <row r="87" spans="1:26">
      <c r="A87" s="91" t="s">
        <v>642</v>
      </c>
      <c r="B87" s="34" t="s">
        <v>656</v>
      </c>
      <c r="C87" s="101"/>
      <c r="D87" s="102"/>
      <c r="E87" s="31"/>
      <c r="F87" s="31"/>
      <c r="G87" s="31"/>
      <c r="H87" s="31"/>
      <c r="I87" s="31" t="s">
        <v>637</v>
      </c>
      <c r="J87" s="31">
        <v>1</v>
      </c>
      <c r="K87" s="31"/>
      <c r="L87" s="31"/>
      <c r="M87" s="31"/>
      <c r="N87" s="31"/>
      <c r="O87" s="31"/>
      <c r="P87" s="31"/>
      <c r="Q87" s="31"/>
      <c r="R87" s="31"/>
      <c r="S87" s="31"/>
      <c r="T87" s="31"/>
      <c r="U87" s="32"/>
      <c r="V87" s="31"/>
      <c r="W87" s="31"/>
      <c r="X87" s="31"/>
      <c r="Y87" s="1"/>
      <c r="Z87" s="1"/>
    </row>
    <row r="88" spans="1:26">
      <c r="A88" s="33" t="s">
        <v>682</v>
      </c>
      <c r="B88" s="34" t="s">
        <v>656</v>
      </c>
      <c r="C88" s="101" t="s">
        <v>1012</v>
      </c>
      <c r="D88" s="102">
        <v>80</v>
      </c>
      <c r="E88" s="31" t="s">
        <v>637</v>
      </c>
      <c r="F88" s="31"/>
      <c r="G88" s="31" t="s">
        <v>637</v>
      </c>
      <c r="H88" s="31"/>
      <c r="I88" s="31"/>
      <c r="J88" s="31"/>
      <c r="K88" s="31"/>
      <c r="L88" s="31"/>
      <c r="M88" s="31"/>
      <c r="N88" s="31"/>
      <c r="O88" s="31"/>
      <c r="P88" s="31"/>
      <c r="Q88" s="31"/>
      <c r="R88" s="31"/>
      <c r="S88" s="31"/>
      <c r="T88" s="31"/>
      <c r="U88" s="32"/>
      <c r="V88" s="31"/>
      <c r="W88" s="31"/>
      <c r="X88" s="31"/>
      <c r="Y88" s="1"/>
      <c r="Z88" s="1"/>
    </row>
    <row r="89" spans="1:26">
      <c r="A89" s="33" t="s">
        <v>683</v>
      </c>
      <c r="B89" s="34" t="s">
        <v>656</v>
      </c>
      <c r="C89" s="101" t="s">
        <v>1011</v>
      </c>
      <c r="D89" s="102">
        <v>100</v>
      </c>
      <c r="E89" s="31">
        <v>1</v>
      </c>
      <c r="F89" s="31"/>
      <c r="G89" s="31">
        <v>1</v>
      </c>
      <c r="H89" s="31"/>
      <c r="I89" s="31">
        <v>1</v>
      </c>
      <c r="J89" s="31"/>
      <c r="K89" s="31" t="s">
        <v>637</v>
      </c>
      <c r="L89" s="31"/>
      <c r="M89" s="31"/>
      <c r="N89" s="31"/>
      <c r="O89" s="31"/>
      <c r="P89" s="31"/>
      <c r="Q89" s="31" t="s">
        <v>637</v>
      </c>
      <c r="R89" s="31" t="s">
        <v>637</v>
      </c>
      <c r="S89" s="31" t="s">
        <v>637</v>
      </c>
      <c r="T89" s="31" t="s">
        <v>637</v>
      </c>
      <c r="U89" s="32" t="s">
        <v>637</v>
      </c>
      <c r="V89" s="31"/>
      <c r="W89" s="31"/>
      <c r="X89" s="31"/>
      <c r="Y89" s="1"/>
      <c r="Z89" s="1"/>
    </row>
    <row r="90" spans="1:26">
      <c r="A90" s="33" t="s">
        <v>684</v>
      </c>
      <c r="B90" s="34" t="s">
        <v>656</v>
      </c>
      <c r="C90" s="103" t="s">
        <v>1000</v>
      </c>
      <c r="D90" s="104">
        <v>65</v>
      </c>
      <c r="E90" s="31" t="s">
        <v>637</v>
      </c>
      <c r="F90" s="31">
        <v>2</v>
      </c>
      <c r="G90" s="31" t="s">
        <v>637</v>
      </c>
      <c r="H90" s="31"/>
      <c r="I90" s="31" t="s">
        <v>637</v>
      </c>
      <c r="J90" s="31"/>
      <c r="K90" s="31" t="s">
        <v>637</v>
      </c>
      <c r="L90" s="31"/>
      <c r="M90" s="31"/>
      <c r="N90" s="31"/>
      <c r="O90" s="31"/>
      <c r="P90" s="31"/>
      <c r="Q90" s="31"/>
      <c r="R90" s="31" t="s">
        <v>637</v>
      </c>
      <c r="S90" s="31"/>
      <c r="T90" s="31"/>
      <c r="U90" s="32"/>
      <c r="V90" s="31"/>
      <c r="W90" s="31"/>
      <c r="X90" s="31"/>
      <c r="Y90" s="1"/>
    </row>
    <row r="91" spans="1:26">
      <c r="A91" s="33" t="s">
        <v>685</v>
      </c>
      <c r="B91" s="34" t="s">
        <v>656</v>
      </c>
      <c r="C91" s="101" t="s">
        <v>1013</v>
      </c>
      <c r="D91" s="102">
        <v>95</v>
      </c>
      <c r="E91" s="31" t="s">
        <v>637</v>
      </c>
      <c r="F91" s="31">
        <v>1</v>
      </c>
      <c r="G91" s="31"/>
      <c r="H91" s="31">
        <v>1</v>
      </c>
      <c r="I91" s="31" t="s">
        <v>637</v>
      </c>
      <c r="J91" s="31"/>
      <c r="K91" s="31"/>
      <c r="L91" s="31"/>
      <c r="M91" s="31"/>
      <c r="N91" s="31"/>
      <c r="O91" s="31"/>
      <c r="P91" s="31"/>
      <c r="Q91" s="31"/>
      <c r="R91" s="31">
        <v>1</v>
      </c>
      <c r="S91" s="31" t="s">
        <v>637</v>
      </c>
      <c r="T91" s="31" t="s">
        <v>637</v>
      </c>
      <c r="U91" s="32" t="s">
        <v>637</v>
      </c>
      <c r="V91" s="31"/>
      <c r="W91" s="31"/>
      <c r="X91" s="31"/>
      <c r="Y91" s="1"/>
      <c r="Z91" s="1"/>
    </row>
    <row r="92" spans="1:26">
      <c r="A92" s="33" t="s">
        <v>686</v>
      </c>
      <c r="B92" s="34" t="s">
        <v>656</v>
      </c>
      <c r="C92" s="105" t="s">
        <v>1038</v>
      </c>
      <c r="D92" s="106">
        <v>60</v>
      </c>
      <c r="E92" s="33"/>
      <c r="F92" s="33"/>
      <c r="G92" s="33"/>
      <c r="H92" s="33"/>
      <c r="I92" s="33"/>
      <c r="J92" s="33"/>
      <c r="K92" s="33"/>
      <c r="L92" s="33"/>
      <c r="M92" s="33"/>
      <c r="N92" s="33"/>
      <c r="O92" s="33"/>
      <c r="P92" s="33"/>
      <c r="Q92" s="33"/>
      <c r="R92" s="31" t="s">
        <v>637</v>
      </c>
      <c r="S92" s="33"/>
      <c r="T92" s="33"/>
      <c r="U92" s="36"/>
      <c r="V92" s="33"/>
      <c r="W92" s="33"/>
      <c r="X92" s="33"/>
    </row>
    <row r="93" spans="1:26">
      <c r="A93" s="33" t="s">
        <v>687</v>
      </c>
      <c r="B93" s="34" t="s">
        <v>656</v>
      </c>
      <c r="C93" s="105" t="s">
        <v>1005</v>
      </c>
      <c r="D93" s="106">
        <v>85</v>
      </c>
      <c r="E93" s="31"/>
      <c r="F93" s="31"/>
      <c r="G93" s="31"/>
      <c r="H93" s="31"/>
      <c r="I93" s="31">
        <v>2</v>
      </c>
      <c r="J93" s="31"/>
      <c r="K93" s="31">
        <v>1</v>
      </c>
      <c r="L93" s="31"/>
      <c r="M93" s="31" t="s">
        <v>637</v>
      </c>
      <c r="N93" s="31" t="s">
        <v>637</v>
      </c>
      <c r="O93" s="31"/>
      <c r="P93" s="31">
        <v>1</v>
      </c>
      <c r="Q93" s="31"/>
      <c r="R93" s="31"/>
      <c r="S93" s="31"/>
      <c r="T93" s="31" t="s">
        <v>637</v>
      </c>
      <c r="U93" s="32"/>
      <c r="V93" s="31">
        <v>1</v>
      </c>
      <c r="W93" s="31">
        <v>3</v>
      </c>
      <c r="X93" s="31" t="s">
        <v>637</v>
      </c>
      <c r="Y93" s="1"/>
      <c r="Z93" s="1"/>
    </row>
    <row r="94" spans="1:26">
      <c r="A94" s="33" t="s">
        <v>688</v>
      </c>
      <c r="B94" s="34" t="s">
        <v>656</v>
      </c>
      <c r="C94" s="101" t="s">
        <v>1014</v>
      </c>
      <c r="D94" s="102">
        <v>85</v>
      </c>
      <c r="E94" s="31" t="s">
        <v>637</v>
      </c>
      <c r="F94" s="31"/>
      <c r="G94" s="31" t="s">
        <v>637</v>
      </c>
      <c r="H94" s="31"/>
      <c r="I94" s="31"/>
      <c r="J94" s="31"/>
      <c r="K94" s="31"/>
      <c r="L94" s="31"/>
      <c r="M94" s="31"/>
      <c r="N94" s="31"/>
      <c r="O94" s="31"/>
      <c r="P94" s="31"/>
      <c r="Q94" s="31" t="s">
        <v>637</v>
      </c>
      <c r="R94" s="31"/>
      <c r="S94" s="31" t="s">
        <v>637</v>
      </c>
      <c r="T94" s="31" t="s">
        <v>637</v>
      </c>
      <c r="U94" s="32" t="s">
        <v>637</v>
      </c>
      <c r="V94" s="31"/>
      <c r="W94" s="31"/>
      <c r="X94" s="31"/>
      <c r="Y94" s="1"/>
    </row>
    <row r="95" spans="1:26">
      <c r="A95" s="33" t="s">
        <v>689</v>
      </c>
      <c r="B95" s="34" t="s">
        <v>656</v>
      </c>
      <c r="C95" s="101" t="s">
        <v>1001</v>
      </c>
      <c r="D95" s="102">
        <v>40</v>
      </c>
      <c r="E95" s="31"/>
      <c r="F95" s="31"/>
      <c r="G95" s="31"/>
      <c r="H95" s="31"/>
      <c r="I95" s="31"/>
      <c r="J95" s="31"/>
      <c r="K95" s="31" t="s">
        <v>637</v>
      </c>
      <c r="L95" s="31"/>
      <c r="M95" s="31"/>
      <c r="N95" s="31"/>
      <c r="O95" s="31"/>
      <c r="P95" s="31"/>
      <c r="Q95" s="31"/>
      <c r="R95" s="31"/>
      <c r="S95" s="31"/>
      <c r="T95" s="31"/>
      <c r="U95" s="32"/>
      <c r="V95" s="31"/>
      <c r="W95" s="31"/>
      <c r="X95" s="31"/>
      <c r="Y95" s="1"/>
    </row>
    <row r="96" spans="1:26">
      <c r="A96" s="33" t="s">
        <v>690</v>
      </c>
      <c r="B96" s="34" t="s">
        <v>656</v>
      </c>
      <c r="C96" s="101" t="s">
        <v>1039</v>
      </c>
      <c r="D96" s="102">
        <v>50</v>
      </c>
      <c r="E96" s="31"/>
      <c r="F96" s="31"/>
      <c r="G96" s="31"/>
      <c r="H96" s="31"/>
      <c r="I96" s="31"/>
      <c r="J96" s="31"/>
      <c r="K96" s="31"/>
      <c r="L96" s="31"/>
      <c r="M96" s="31"/>
      <c r="N96" s="31"/>
      <c r="O96" s="31" t="s">
        <v>637</v>
      </c>
      <c r="P96" s="31"/>
      <c r="Q96" s="31"/>
      <c r="R96" s="31"/>
      <c r="S96" s="31"/>
      <c r="T96" s="31"/>
      <c r="U96" s="32"/>
      <c r="V96" s="31"/>
      <c r="W96" s="31"/>
      <c r="X96" s="31"/>
      <c r="Y96" s="1"/>
      <c r="Z96" s="1"/>
    </row>
    <row r="97" spans="1:26">
      <c r="A97" s="33" t="s">
        <v>691</v>
      </c>
      <c r="B97" s="34" t="s">
        <v>656</v>
      </c>
      <c r="C97" s="101" t="s">
        <v>1015</v>
      </c>
      <c r="D97" s="102">
        <v>30</v>
      </c>
      <c r="E97" s="31" t="s">
        <v>637</v>
      </c>
      <c r="F97" s="31" t="s">
        <v>637</v>
      </c>
      <c r="G97" s="31" t="s">
        <v>637</v>
      </c>
      <c r="H97" s="31"/>
      <c r="I97" s="31"/>
      <c r="J97" s="31"/>
      <c r="K97" s="31"/>
      <c r="L97" s="31"/>
      <c r="M97" s="31"/>
      <c r="N97" s="31"/>
      <c r="O97" s="31"/>
      <c r="P97" s="31"/>
      <c r="Q97" s="31"/>
      <c r="R97" s="31"/>
      <c r="S97" s="31"/>
      <c r="T97" s="31" t="s">
        <v>637</v>
      </c>
      <c r="U97" s="32"/>
      <c r="V97" s="31"/>
      <c r="W97" s="31"/>
      <c r="X97" s="31"/>
      <c r="Y97" s="1"/>
    </row>
    <row r="98" spans="1:26">
      <c r="A98" s="33" t="s">
        <v>692</v>
      </c>
      <c r="B98" s="34" t="s">
        <v>656</v>
      </c>
      <c r="C98" s="101" t="s">
        <v>1016</v>
      </c>
      <c r="D98" s="102">
        <v>60</v>
      </c>
      <c r="E98" s="31"/>
      <c r="F98" s="31">
        <v>1</v>
      </c>
      <c r="G98" s="31">
        <v>2</v>
      </c>
      <c r="H98" s="31"/>
      <c r="I98" s="31"/>
      <c r="J98" s="31"/>
      <c r="K98" s="31"/>
      <c r="L98" s="31"/>
      <c r="M98" s="31"/>
      <c r="N98" s="31"/>
      <c r="O98" s="31"/>
      <c r="P98" s="31"/>
      <c r="Q98" s="31" t="s">
        <v>637</v>
      </c>
      <c r="R98" s="31"/>
      <c r="S98" s="31"/>
      <c r="T98" s="31"/>
      <c r="U98" s="32"/>
      <c r="V98" s="31"/>
      <c r="W98" s="31"/>
      <c r="X98" s="31"/>
      <c r="Y98" s="1"/>
    </row>
    <row r="99" spans="1:26">
      <c r="A99" s="33" t="s">
        <v>693</v>
      </c>
      <c r="B99" s="34" t="s">
        <v>656</v>
      </c>
      <c r="C99" s="101" t="s">
        <v>999</v>
      </c>
      <c r="D99" s="102">
        <v>75</v>
      </c>
      <c r="E99" s="31" t="s">
        <v>637</v>
      </c>
      <c r="F99" s="31">
        <v>1</v>
      </c>
      <c r="G99" s="31" t="s">
        <v>637</v>
      </c>
      <c r="H99" s="31"/>
      <c r="I99" s="31"/>
      <c r="J99" s="31"/>
      <c r="K99" s="31"/>
      <c r="L99" s="31"/>
      <c r="M99" s="31"/>
      <c r="N99" s="31"/>
      <c r="O99" s="31"/>
      <c r="P99" s="31"/>
      <c r="Q99" s="31">
        <v>1</v>
      </c>
      <c r="R99" s="31"/>
      <c r="S99" s="31"/>
      <c r="T99" s="31"/>
      <c r="U99" s="32"/>
      <c r="V99" s="31"/>
      <c r="W99" s="31"/>
      <c r="X99" s="31"/>
      <c r="Y99" s="1"/>
    </row>
    <row r="100" spans="1:26">
      <c r="A100" s="33" t="s">
        <v>694</v>
      </c>
      <c r="B100" s="34" t="s">
        <v>656</v>
      </c>
      <c r="C100" s="101" t="s">
        <v>1010</v>
      </c>
      <c r="D100" s="102">
        <v>40</v>
      </c>
      <c r="E100" s="31" t="s">
        <v>637</v>
      </c>
      <c r="F100" s="33"/>
      <c r="G100" s="31" t="s">
        <v>637</v>
      </c>
      <c r="H100" s="33"/>
      <c r="I100" s="33"/>
      <c r="J100" s="33"/>
      <c r="K100" s="33"/>
      <c r="L100" s="33"/>
      <c r="M100" s="33"/>
      <c r="N100" s="33"/>
      <c r="O100" s="33"/>
      <c r="P100" s="33"/>
      <c r="Q100" s="33"/>
      <c r="R100" s="33"/>
      <c r="S100" s="31" t="s">
        <v>637</v>
      </c>
      <c r="T100" s="31"/>
      <c r="U100" s="36"/>
      <c r="V100" s="33"/>
      <c r="W100" s="33"/>
      <c r="X100" s="33"/>
    </row>
    <row r="101" spans="1:26">
      <c r="A101" s="91" t="s">
        <v>624</v>
      </c>
      <c r="B101" s="34" t="s">
        <v>656</v>
      </c>
      <c r="C101" s="101"/>
      <c r="D101" s="102"/>
      <c r="E101" s="31"/>
      <c r="F101" s="31"/>
      <c r="G101" s="31"/>
      <c r="H101" s="31"/>
      <c r="I101" s="31"/>
      <c r="J101" s="31"/>
      <c r="K101" s="31"/>
      <c r="L101" s="31" t="s">
        <v>637</v>
      </c>
      <c r="M101" s="31"/>
      <c r="N101" s="31" t="s">
        <v>637</v>
      </c>
      <c r="O101" s="31"/>
      <c r="P101" s="31">
        <v>2</v>
      </c>
      <c r="Q101" s="31"/>
      <c r="R101" s="31"/>
      <c r="S101" s="31"/>
      <c r="T101" s="31"/>
      <c r="U101" s="32"/>
      <c r="V101" s="31">
        <v>2</v>
      </c>
      <c r="W101" s="31">
        <v>2</v>
      </c>
      <c r="X101" s="31">
        <v>1</v>
      </c>
      <c r="Y101" s="1"/>
      <c r="Z101" s="1"/>
    </row>
    <row r="102" spans="1:26">
      <c r="A102" s="33" t="s">
        <v>695</v>
      </c>
      <c r="B102" s="34" t="s">
        <v>656</v>
      </c>
      <c r="C102" s="101" t="s">
        <v>1009</v>
      </c>
      <c r="D102" s="102">
        <v>90</v>
      </c>
      <c r="E102" s="31" t="s">
        <v>637</v>
      </c>
      <c r="F102" s="31"/>
      <c r="G102" s="31"/>
      <c r="H102" s="31"/>
      <c r="I102" s="31"/>
      <c r="J102" s="31"/>
      <c r="K102" s="31"/>
      <c r="L102" s="31"/>
      <c r="M102" s="31"/>
      <c r="N102" s="31"/>
      <c r="O102" s="31"/>
      <c r="P102" s="31"/>
      <c r="Q102" s="31"/>
      <c r="R102" s="31"/>
      <c r="S102" s="31"/>
      <c r="T102" s="31"/>
      <c r="U102" s="32"/>
      <c r="V102" s="31"/>
      <c r="W102" s="31"/>
      <c r="X102" s="31"/>
      <c r="Y102" s="1"/>
    </row>
    <row r="103" spans="1:26">
      <c r="A103" s="33" t="s">
        <v>696</v>
      </c>
      <c r="B103" s="34" t="s">
        <v>656</v>
      </c>
      <c r="C103" s="101" t="s">
        <v>1017</v>
      </c>
      <c r="D103" s="102">
        <v>20</v>
      </c>
      <c r="E103" s="31">
        <v>2</v>
      </c>
      <c r="F103" s="31">
        <v>1</v>
      </c>
      <c r="G103" s="31">
        <v>1</v>
      </c>
      <c r="H103" s="31"/>
      <c r="I103" s="31"/>
      <c r="J103" s="31"/>
      <c r="K103" s="31">
        <v>1</v>
      </c>
      <c r="L103" s="31"/>
      <c r="M103" s="31"/>
      <c r="N103" s="31"/>
      <c r="O103" s="31"/>
      <c r="P103" s="31"/>
      <c r="Q103" s="31">
        <v>3</v>
      </c>
      <c r="R103" s="31">
        <v>4</v>
      </c>
      <c r="S103" s="31">
        <v>1</v>
      </c>
      <c r="T103" s="31">
        <v>2</v>
      </c>
      <c r="U103" s="32">
        <v>3</v>
      </c>
      <c r="V103" s="31"/>
      <c r="W103" s="31"/>
      <c r="X103" s="31"/>
      <c r="Y103" s="1"/>
    </row>
    <row r="104" spans="1:26">
      <c r="A104" s="33" t="s">
        <v>697</v>
      </c>
      <c r="B104" s="34" t="s">
        <v>656</v>
      </c>
      <c r="C104" s="101" t="s">
        <v>1018</v>
      </c>
      <c r="D104" s="102">
        <v>12.5</v>
      </c>
      <c r="E104" s="31">
        <v>1</v>
      </c>
      <c r="F104" s="31">
        <v>1</v>
      </c>
      <c r="G104" s="31">
        <v>1</v>
      </c>
      <c r="H104" s="31"/>
      <c r="I104" s="31">
        <v>2</v>
      </c>
      <c r="J104" s="31">
        <v>2</v>
      </c>
      <c r="K104" s="31" t="s">
        <v>637</v>
      </c>
      <c r="L104" s="31"/>
      <c r="M104" s="31"/>
      <c r="N104" s="31"/>
      <c r="O104" s="31"/>
      <c r="P104" s="31"/>
      <c r="Q104" s="31"/>
      <c r="R104" s="31"/>
      <c r="S104" s="31"/>
      <c r="T104" s="31"/>
      <c r="U104" s="32">
        <v>1</v>
      </c>
      <c r="V104" s="31"/>
      <c r="W104" s="31"/>
      <c r="X104" s="31"/>
      <c r="Y104" s="1"/>
      <c r="Z104" s="1"/>
    </row>
    <row r="105" spans="1:26">
      <c r="A105" s="91" t="s">
        <v>625</v>
      </c>
      <c r="B105" s="34" t="s">
        <v>656</v>
      </c>
      <c r="C105" s="101"/>
      <c r="D105" s="102"/>
      <c r="E105" s="31"/>
      <c r="F105" s="31"/>
      <c r="G105" s="31"/>
      <c r="H105" s="31"/>
      <c r="I105" s="31"/>
      <c r="J105" s="31" t="s">
        <v>637</v>
      </c>
      <c r="K105" s="31"/>
      <c r="L105" s="31"/>
      <c r="M105" s="31"/>
      <c r="N105" s="31"/>
      <c r="O105" s="31"/>
      <c r="P105" s="31" t="s">
        <v>637</v>
      </c>
      <c r="Q105" s="31"/>
      <c r="R105" s="31"/>
      <c r="S105" s="31"/>
      <c r="T105" s="31"/>
      <c r="U105" s="32" t="s">
        <v>637</v>
      </c>
      <c r="V105" s="31"/>
      <c r="W105" s="31"/>
      <c r="X105" s="31"/>
      <c r="Y105" s="1"/>
      <c r="Z105" s="1"/>
    </row>
    <row r="106" spans="1:26">
      <c r="A106" s="33" t="s">
        <v>698</v>
      </c>
      <c r="B106" s="34" t="s">
        <v>656</v>
      </c>
      <c r="C106" s="101" t="s">
        <v>1040</v>
      </c>
      <c r="D106" s="102">
        <v>40</v>
      </c>
      <c r="E106" s="33"/>
      <c r="F106" s="33"/>
      <c r="G106" s="33"/>
      <c r="H106" s="31"/>
      <c r="I106" s="33"/>
      <c r="J106" s="33"/>
      <c r="K106" s="33"/>
      <c r="L106" s="33"/>
      <c r="M106" s="33"/>
      <c r="N106" s="33"/>
      <c r="O106" s="33"/>
      <c r="P106" s="31" t="s">
        <v>637</v>
      </c>
      <c r="Q106" s="31"/>
      <c r="R106" s="31"/>
      <c r="S106" s="31"/>
      <c r="T106" s="31"/>
      <c r="U106" s="32"/>
      <c r="V106" s="33"/>
      <c r="W106" s="33"/>
      <c r="X106" s="33"/>
      <c r="Y106" s="1"/>
    </row>
    <row r="107" spans="1:26">
      <c r="A107" s="33" t="s">
        <v>699</v>
      </c>
      <c r="B107" s="34" t="s">
        <v>656</v>
      </c>
      <c r="C107" s="101" t="s">
        <v>1000</v>
      </c>
      <c r="D107" s="102">
        <v>65</v>
      </c>
      <c r="E107" s="31"/>
      <c r="F107" s="31"/>
      <c r="G107" s="31"/>
      <c r="H107" s="31"/>
      <c r="I107" s="31"/>
      <c r="J107" s="31"/>
      <c r="K107" s="31"/>
      <c r="L107" s="31" t="s">
        <v>637</v>
      </c>
      <c r="M107" s="31" t="s">
        <v>637</v>
      </c>
      <c r="N107" s="31"/>
      <c r="O107" s="31"/>
      <c r="P107" s="31"/>
      <c r="Q107" s="31"/>
      <c r="R107" s="31"/>
      <c r="S107" s="31" t="s">
        <v>637</v>
      </c>
      <c r="T107" s="31"/>
      <c r="U107" s="32"/>
      <c r="V107" s="31"/>
      <c r="W107" s="31"/>
      <c r="X107" s="31"/>
      <c r="Y107" s="1"/>
      <c r="Z107" s="1"/>
    </row>
    <row r="108" spans="1:26">
      <c r="A108" s="33" t="s">
        <v>700</v>
      </c>
      <c r="B108" s="34" t="s">
        <v>656</v>
      </c>
      <c r="C108" s="101" t="s">
        <v>1019</v>
      </c>
      <c r="D108" s="102">
        <v>80</v>
      </c>
      <c r="E108" s="31">
        <v>1</v>
      </c>
      <c r="F108" s="31"/>
      <c r="G108" s="31"/>
      <c r="H108" s="31"/>
      <c r="I108" s="31" t="s">
        <v>637</v>
      </c>
      <c r="J108" s="31"/>
      <c r="K108" s="31">
        <v>1</v>
      </c>
      <c r="L108" s="31"/>
      <c r="M108" s="31"/>
      <c r="N108" s="31"/>
      <c r="O108" s="31"/>
      <c r="P108" s="31"/>
      <c r="Q108" s="31"/>
      <c r="R108" s="31"/>
      <c r="S108" s="31" t="s">
        <v>637</v>
      </c>
      <c r="T108" s="31">
        <v>2</v>
      </c>
      <c r="U108" s="32">
        <v>1</v>
      </c>
      <c r="V108" s="31"/>
      <c r="W108" s="31"/>
      <c r="X108" s="31"/>
      <c r="Y108" s="1"/>
    </row>
    <row r="109" spans="1:26">
      <c r="A109" s="33" t="s">
        <v>701</v>
      </c>
      <c r="B109" s="34" t="s">
        <v>656</v>
      </c>
      <c r="C109" s="101" t="s">
        <v>1034</v>
      </c>
      <c r="D109" s="102">
        <v>20</v>
      </c>
      <c r="E109" s="31"/>
      <c r="F109" s="31"/>
      <c r="G109" s="31"/>
      <c r="H109" s="31"/>
      <c r="I109" s="31"/>
      <c r="J109" s="31"/>
      <c r="K109" s="31"/>
      <c r="L109" s="31"/>
      <c r="M109" s="31"/>
      <c r="N109" s="31"/>
      <c r="O109" s="31">
        <v>1</v>
      </c>
      <c r="P109" s="31"/>
      <c r="Q109" s="31"/>
      <c r="R109" s="31"/>
      <c r="S109" s="31"/>
      <c r="T109" s="31"/>
      <c r="U109" s="32"/>
      <c r="V109" s="31"/>
      <c r="W109" s="31"/>
      <c r="X109" s="31"/>
      <c r="Y109" s="1"/>
      <c r="Z109" s="1"/>
    </row>
    <row r="110" spans="1:26">
      <c r="A110" s="33" t="s">
        <v>702</v>
      </c>
      <c r="B110" s="34" t="s">
        <v>656</v>
      </c>
      <c r="C110" s="101" t="s">
        <v>1000</v>
      </c>
      <c r="D110" s="102">
        <v>65</v>
      </c>
      <c r="E110" s="31">
        <v>1</v>
      </c>
      <c r="F110" s="31"/>
      <c r="G110" s="31"/>
      <c r="H110" s="31"/>
      <c r="I110" s="31"/>
      <c r="J110" s="31"/>
      <c r="K110" s="31"/>
      <c r="L110" s="31"/>
      <c r="M110" s="31"/>
      <c r="N110" s="31"/>
      <c r="O110" s="31"/>
      <c r="P110" s="31"/>
      <c r="Q110" s="31"/>
      <c r="R110" s="31"/>
      <c r="S110" s="31"/>
      <c r="T110" s="31"/>
      <c r="U110" s="32"/>
      <c r="V110" s="31"/>
      <c r="W110" s="31"/>
      <c r="X110" s="31"/>
      <c r="Y110" s="1"/>
    </row>
    <row r="111" spans="1:26">
      <c r="A111" s="33" t="s">
        <v>703</v>
      </c>
      <c r="B111" s="34" t="s">
        <v>656</v>
      </c>
      <c r="C111" s="101" t="s">
        <v>1020</v>
      </c>
      <c r="D111" s="102">
        <v>55</v>
      </c>
      <c r="E111" s="31">
        <v>1</v>
      </c>
      <c r="F111" s="31"/>
      <c r="G111" s="31"/>
      <c r="H111" s="31"/>
      <c r="I111" s="31"/>
      <c r="J111" s="31"/>
      <c r="K111" s="31"/>
      <c r="L111" s="31"/>
      <c r="M111" s="31"/>
      <c r="N111" s="31"/>
      <c r="O111" s="31"/>
      <c r="P111" s="31"/>
      <c r="Q111" s="31"/>
      <c r="R111" s="31"/>
      <c r="S111" s="31"/>
      <c r="T111" s="31"/>
      <c r="U111" s="32"/>
      <c r="V111" s="31"/>
      <c r="W111" s="31"/>
      <c r="X111" s="31"/>
      <c r="Y111" s="1"/>
    </row>
    <row r="112" spans="1:26">
      <c r="A112" s="33" t="s">
        <v>704</v>
      </c>
      <c r="B112" s="34" t="s">
        <v>656</v>
      </c>
      <c r="C112" s="101" t="s">
        <v>1021</v>
      </c>
      <c r="D112" s="102">
        <v>45</v>
      </c>
      <c r="E112" s="31" t="s">
        <v>637</v>
      </c>
      <c r="F112" s="31"/>
      <c r="G112" s="31"/>
      <c r="H112" s="31"/>
      <c r="I112" s="31">
        <v>2</v>
      </c>
      <c r="J112" s="31"/>
      <c r="K112" s="31">
        <v>1</v>
      </c>
      <c r="L112" s="31"/>
      <c r="M112" s="31"/>
      <c r="N112" s="31"/>
      <c r="O112" s="31" t="s">
        <v>637</v>
      </c>
      <c r="P112" s="31" t="s">
        <v>637</v>
      </c>
      <c r="Q112" s="31" t="s">
        <v>637</v>
      </c>
      <c r="R112" s="31"/>
      <c r="S112" s="31"/>
      <c r="T112" s="31"/>
      <c r="U112" s="32" t="s">
        <v>637</v>
      </c>
      <c r="V112" s="31"/>
      <c r="W112" s="31" t="s">
        <v>637</v>
      </c>
      <c r="X112" s="31" t="s">
        <v>637</v>
      </c>
      <c r="Y112" s="1"/>
      <c r="Z112" s="1"/>
    </row>
    <row r="113" spans="1:26">
      <c r="A113" s="33" t="s">
        <v>705</v>
      </c>
      <c r="B113" s="34" t="s">
        <v>656</v>
      </c>
      <c r="C113" s="101" t="s">
        <v>1022</v>
      </c>
      <c r="D113" s="102">
        <v>15</v>
      </c>
      <c r="E113" s="31"/>
      <c r="F113" s="31"/>
      <c r="G113" s="31"/>
      <c r="H113" s="31"/>
      <c r="I113" s="31" t="s">
        <v>637</v>
      </c>
      <c r="J113" s="31"/>
      <c r="K113" s="31"/>
      <c r="L113" s="31">
        <v>3</v>
      </c>
      <c r="M113" s="31">
        <v>4</v>
      </c>
      <c r="N113" s="31">
        <v>2</v>
      </c>
      <c r="O113" s="31">
        <v>2</v>
      </c>
      <c r="P113" s="31"/>
      <c r="Q113" s="31"/>
      <c r="R113" s="31"/>
      <c r="S113" s="31"/>
      <c r="T113" s="31">
        <v>1</v>
      </c>
      <c r="U113" s="32" t="s">
        <v>637</v>
      </c>
      <c r="V113" s="31"/>
      <c r="W113" s="31"/>
      <c r="X113" s="31"/>
      <c r="Y113" s="1"/>
      <c r="Z113" s="1"/>
    </row>
    <row r="114" spans="1:26">
      <c r="A114" s="33" t="s">
        <v>706</v>
      </c>
      <c r="B114" s="34" t="s">
        <v>656</v>
      </c>
      <c r="C114" s="101" t="s">
        <v>1023</v>
      </c>
      <c r="D114" s="102">
        <v>1005</v>
      </c>
      <c r="E114" s="31"/>
      <c r="F114" s="31"/>
      <c r="G114" s="31"/>
      <c r="H114" s="31"/>
      <c r="I114" s="31"/>
      <c r="J114" s="31"/>
      <c r="K114" s="31"/>
      <c r="L114" s="31">
        <v>1</v>
      </c>
      <c r="M114" s="31" t="s">
        <v>637</v>
      </c>
      <c r="N114" s="31" t="s">
        <v>637</v>
      </c>
      <c r="O114" s="31"/>
      <c r="P114" s="31"/>
      <c r="Q114" s="31"/>
      <c r="R114" s="31"/>
      <c r="S114" s="31"/>
      <c r="T114" s="31"/>
      <c r="U114" s="32"/>
      <c r="V114" s="31"/>
      <c r="W114" s="31"/>
      <c r="X114" s="31"/>
      <c r="Y114" s="1"/>
      <c r="Z114" s="1"/>
    </row>
    <row r="115" spans="1:26">
      <c r="A115" s="33" t="s">
        <v>707</v>
      </c>
      <c r="B115" s="34" t="s">
        <v>656</v>
      </c>
      <c r="C115" s="101" t="s">
        <v>1011</v>
      </c>
      <c r="D115" s="102">
        <v>100</v>
      </c>
      <c r="E115" s="31" t="s">
        <v>637</v>
      </c>
      <c r="F115" s="31" t="s">
        <v>637</v>
      </c>
      <c r="G115" s="31" t="s">
        <v>637</v>
      </c>
      <c r="H115" s="33"/>
      <c r="I115" s="31"/>
      <c r="J115" s="33"/>
      <c r="K115" s="33"/>
      <c r="L115" s="33"/>
      <c r="M115" s="33"/>
      <c r="N115" s="33"/>
      <c r="O115" s="33"/>
      <c r="P115" s="31"/>
      <c r="Q115" s="31"/>
      <c r="R115" s="31" t="s">
        <v>637</v>
      </c>
      <c r="S115" s="31"/>
      <c r="T115" s="31"/>
      <c r="U115" s="32" t="s">
        <v>637</v>
      </c>
      <c r="V115" s="33"/>
      <c r="W115" s="33"/>
      <c r="X115" s="33"/>
    </row>
    <row r="116" spans="1:26">
      <c r="A116" s="33" t="s">
        <v>708</v>
      </c>
      <c r="B116" s="34" t="s">
        <v>656</v>
      </c>
      <c r="C116" s="101" t="s">
        <v>1002</v>
      </c>
      <c r="D116" s="102">
        <v>40</v>
      </c>
      <c r="E116" s="31">
        <v>2</v>
      </c>
      <c r="F116" s="31">
        <v>1</v>
      </c>
      <c r="G116" s="31" t="s">
        <v>637</v>
      </c>
      <c r="H116" s="31" t="s">
        <v>637</v>
      </c>
      <c r="I116" s="31" t="s">
        <v>637</v>
      </c>
      <c r="J116" s="31">
        <v>1</v>
      </c>
      <c r="K116" s="31"/>
      <c r="L116" s="31"/>
      <c r="M116" s="31"/>
      <c r="N116" s="31"/>
      <c r="O116" s="31"/>
      <c r="P116" s="31"/>
      <c r="Q116" s="31" t="s">
        <v>637</v>
      </c>
      <c r="R116" s="31">
        <v>1</v>
      </c>
      <c r="S116" s="31" t="s">
        <v>637</v>
      </c>
      <c r="T116" s="31"/>
      <c r="U116" s="32">
        <v>1</v>
      </c>
      <c r="V116" s="31"/>
      <c r="W116" s="31"/>
      <c r="X116" s="31"/>
      <c r="Y116" s="1"/>
      <c r="Z116" s="1"/>
    </row>
    <row r="117" spans="1:26">
      <c r="A117" s="33" t="s">
        <v>709</v>
      </c>
      <c r="B117" s="34" t="s">
        <v>656</v>
      </c>
      <c r="C117" s="101" t="s">
        <v>1002</v>
      </c>
      <c r="D117" s="102">
        <v>40</v>
      </c>
      <c r="E117" s="31"/>
      <c r="F117" s="31"/>
      <c r="G117" s="31"/>
      <c r="H117" s="31"/>
      <c r="I117" s="31"/>
      <c r="J117" s="31"/>
      <c r="K117" s="31"/>
      <c r="L117" s="31"/>
      <c r="M117" s="31"/>
      <c r="N117" s="31"/>
      <c r="O117" s="31"/>
      <c r="P117" s="31"/>
      <c r="Q117" s="31"/>
      <c r="R117" s="31" t="s">
        <v>637</v>
      </c>
      <c r="S117" s="31"/>
      <c r="T117" s="31"/>
      <c r="U117" s="32"/>
      <c r="V117" s="31"/>
      <c r="W117" s="31"/>
      <c r="X117" s="31"/>
      <c r="Y117" s="1"/>
      <c r="Z117" s="1"/>
    </row>
    <row r="118" spans="1:26">
      <c r="A118" s="33" t="s">
        <v>710</v>
      </c>
      <c r="B118" s="34" t="s">
        <v>656</v>
      </c>
      <c r="C118" s="101" t="s">
        <v>1020</v>
      </c>
      <c r="D118" s="102">
        <v>55</v>
      </c>
      <c r="E118" s="31">
        <v>1</v>
      </c>
      <c r="F118" s="31">
        <v>1</v>
      </c>
      <c r="G118" s="31">
        <v>1</v>
      </c>
      <c r="H118" s="31" t="s">
        <v>637</v>
      </c>
      <c r="I118" s="31"/>
      <c r="J118" s="31"/>
      <c r="K118" s="31"/>
      <c r="L118" s="31"/>
      <c r="M118" s="31"/>
      <c r="N118" s="31"/>
      <c r="O118" s="31"/>
      <c r="P118" s="31"/>
      <c r="Q118" s="31" t="s">
        <v>637</v>
      </c>
      <c r="R118" s="31"/>
      <c r="S118" s="31"/>
      <c r="T118" s="31"/>
      <c r="U118" s="32" t="s">
        <v>637</v>
      </c>
      <c r="V118" s="31"/>
      <c r="W118" s="31"/>
      <c r="X118" s="31"/>
      <c r="Y118" s="1"/>
    </row>
    <row r="119" spans="1:26">
      <c r="A119" s="33" t="s">
        <v>711</v>
      </c>
      <c r="B119" s="34" t="s">
        <v>656</v>
      </c>
      <c r="C119" s="101" t="s">
        <v>1041</v>
      </c>
      <c r="D119" s="102">
        <v>40</v>
      </c>
      <c r="E119" s="31"/>
      <c r="F119" s="31"/>
      <c r="G119" s="31"/>
      <c r="H119" s="31"/>
      <c r="I119" s="31"/>
      <c r="J119" s="31"/>
      <c r="K119" s="31"/>
      <c r="L119" s="31"/>
      <c r="M119" s="31"/>
      <c r="N119" s="31"/>
      <c r="O119" s="31">
        <v>2</v>
      </c>
      <c r="P119" s="31">
        <v>2</v>
      </c>
      <c r="Q119" s="31"/>
      <c r="R119" s="31"/>
      <c r="S119" s="31"/>
      <c r="T119" s="31"/>
      <c r="U119" s="32"/>
      <c r="V119" s="31"/>
      <c r="W119" s="31"/>
      <c r="X119" s="31"/>
      <c r="Y119" s="1"/>
      <c r="Z119" s="1"/>
    </row>
    <row r="120" spans="1:26">
      <c r="A120" s="33" t="s">
        <v>712</v>
      </c>
      <c r="B120" s="34" t="s">
        <v>656</v>
      </c>
      <c r="C120" s="101" t="s">
        <v>1024</v>
      </c>
      <c r="D120" s="102">
        <v>75</v>
      </c>
      <c r="E120" s="31"/>
      <c r="F120" s="31"/>
      <c r="G120" s="31"/>
      <c r="H120" s="31"/>
      <c r="I120" s="31"/>
      <c r="J120" s="31"/>
      <c r="K120" s="31"/>
      <c r="L120" s="31"/>
      <c r="M120" s="31"/>
      <c r="N120" s="31"/>
      <c r="O120" s="31"/>
      <c r="P120" s="31"/>
      <c r="Q120" s="31">
        <v>1</v>
      </c>
      <c r="R120" s="31"/>
      <c r="S120" s="31">
        <v>2</v>
      </c>
      <c r="T120" s="31">
        <v>1</v>
      </c>
      <c r="U120" s="32" t="s">
        <v>637</v>
      </c>
      <c r="V120" s="31"/>
      <c r="W120" s="31"/>
      <c r="X120" s="31"/>
      <c r="Y120" s="1"/>
    </row>
    <row r="121" spans="1:26">
      <c r="A121" s="33" t="s">
        <v>713</v>
      </c>
      <c r="B121" s="34" t="s">
        <v>656</v>
      </c>
      <c r="C121" s="101" t="s">
        <v>1024</v>
      </c>
      <c r="D121" s="102">
        <v>75</v>
      </c>
      <c r="E121" s="31"/>
      <c r="F121" s="31"/>
      <c r="G121" s="31"/>
      <c r="H121" s="31"/>
      <c r="I121" s="31"/>
      <c r="J121" s="31"/>
      <c r="K121" s="31"/>
      <c r="L121" s="31"/>
      <c r="M121" s="31"/>
      <c r="N121" s="31"/>
      <c r="O121" s="31"/>
      <c r="P121" s="31"/>
      <c r="Q121" s="31"/>
      <c r="R121" s="31"/>
      <c r="S121" s="31"/>
      <c r="T121" s="31" t="s">
        <v>637</v>
      </c>
      <c r="U121" s="32" t="s">
        <v>637</v>
      </c>
      <c r="V121" s="31"/>
      <c r="W121" s="31"/>
      <c r="X121" s="31"/>
      <c r="Y121" s="1"/>
    </row>
    <row r="122" spans="1:26">
      <c r="A122" s="33" t="s">
        <v>714</v>
      </c>
      <c r="B122" s="34" t="s">
        <v>656</v>
      </c>
      <c r="C122" s="101" t="s">
        <v>1021</v>
      </c>
      <c r="D122" s="102">
        <v>45</v>
      </c>
      <c r="E122" s="31"/>
      <c r="F122" s="31"/>
      <c r="G122" s="31"/>
      <c r="H122" s="31"/>
      <c r="I122" s="31"/>
      <c r="J122" s="31"/>
      <c r="K122" s="31"/>
      <c r="L122" s="31"/>
      <c r="M122" s="31"/>
      <c r="N122" s="31"/>
      <c r="O122" s="31" t="s">
        <v>637</v>
      </c>
      <c r="P122" s="31"/>
      <c r="Q122" s="31"/>
      <c r="R122" s="31"/>
      <c r="S122" s="31"/>
      <c r="T122" s="31"/>
      <c r="U122" s="32"/>
      <c r="V122" s="31"/>
      <c r="W122" s="31"/>
      <c r="X122" s="31"/>
      <c r="Y122" s="1"/>
      <c r="Z122" s="1"/>
    </row>
    <row r="123" spans="1:26">
      <c r="A123" s="37" t="s">
        <v>715</v>
      </c>
      <c r="B123" s="38" t="s">
        <v>656</v>
      </c>
      <c r="C123" s="101" t="s">
        <v>1010</v>
      </c>
      <c r="D123" s="102">
        <v>40</v>
      </c>
      <c r="E123" s="37"/>
      <c r="F123" s="37"/>
      <c r="G123" s="37"/>
      <c r="H123" s="37"/>
      <c r="I123" s="37"/>
      <c r="J123" s="37"/>
      <c r="K123" s="37"/>
      <c r="L123" s="39" t="s">
        <v>637</v>
      </c>
      <c r="M123" s="39" t="s">
        <v>637</v>
      </c>
      <c r="N123" s="37"/>
      <c r="O123" s="39" t="s">
        <v>637</v>
      </c>
      <c r="P123" s="37"/>
      <c r="Q123" s="37"/>
      <c r="R123" s="33"/>
      <c r="S123" s="37"/>
      <c r="T123" s="37"/>
      <c r="U123" s="40"/>
      <c r="V123" s="37"/>
      <c r="W123" s="37"/>
      <c r="X123" s="37"/>
    </row>
    <row r="124" spans="1:26">
      <c r="A124" s="33" t="s">
        <v>716</v>
      </c>
      <c r="B124" s="34" t="s">
        <v>656</v>
      </c>
      <c r="C124" s="101" t="s">
        <v>1007</v>
      </c>
      <c r="D124" s="102">
        <v>60</v>
      </c>
      <c r="E124" s="31" t="s">
        <v>637</v>
      </c>
      <c r="F124" s="31"/>
      <c r="G124" s="31"/>
      <c r="H124" s="31"/>
      <c r="I124" s="31"/>
      <c r="J124" s="31"/>
      <c r="K124" s="31"/>
      <c r="L124" s="31"/>
      <c r="M124" s="31"/>
      <c r="N124" s="31"/>
      <c r="O124" s="31" t="s">
        <v>637</v>
      </c>
      <c r="P124" s="31"/>
      <c r="Q124" s="31"/>
      <c r="R124" s="31"/>
      <c r="S124" s="31"/>
      <c r="T124" s="31"/>
      <c r="U124" s="32"/>
      <c r="V124" s="31"/>
      <c r="W124" s="31"/>
      <c r="X124" s="31"/>
      <c r="Y124" s="1"/>
      <c r="Z124" s="1"/>
    </row>
    <row r="125" spans="1:26">
      <c r="A125" s="33" t="s">
        <v>717</v>
      </c>
      <c r="B125" s="34" t="s">
        <v>656</v>
      </c>
      <c r="C125" s="101" t="s">
        <v>1000</v>
      </c>
      <c r="D125" s="102">
        <v>65</v>
      </c>
      <c r="E125" s="31" t="s">
        <v>637</v>
      </c>
      <c r="F125" s="31"/>
      <c r="G125" s="31" t="s">
        <v>637</v>
      </c>
      <c r="H125" s="31"/>
      <c r="I125" s="31"/>
      <c r="J125" s="31"/>
      <c r="K125" s="31"/>
      <c r="L125" s="31"/>
      <c r="M125" s="31"/>
      <c r="N125" s="31"/>
      <c r="O125" s="31"/>
      <c r="P125" s="31"/>
      <c r="Q125" s="31"/>
      <c r="R125" s="31"/>
      <c r="S125" s="31"/>
      <c r="T125" s="31"/>
      <c r="U125" s="32">
        <v>1</v>
      </c>
      <c r="V125" s="31"/>
      <c r="W125" s="31"/>
      <c r="X125" s="31"/>
      <c r="Y125" s="1"/>
    </row>
    <row r="126" spans="1:26">
      <c r="A126" s="33" t="s">
        <v>718</v>
      </c>
      <c r="B126" s="34" t="s">
        <v>656</v>
      </c>
      <c r="C126" s="101" t="s">
        <v>1042</v>
      </c>
      <c r="D126" s="102">
        <v>25</v>
      </c>
      <c r="E126" s="31"/>
      <c r="F126" s="31" t="s">
        <v>637</v>
      </c>
      <c r="G126" s="31">
        <v>1</v>
      </c>
      <c r="H126" s="31"/>
      <c r="I126" s="31"/>
      <c r="J126" s="31"/>
      <c r="K126" s="31"/>
      <c r="L126" s="31"/>
      <c r="M126" s="31"/>
      <c r="N126" s="31"/>
      <c r="O126" s="31"/>
      <c r="P126" s="31"/>
      <c r="Q126" s="31"/>
      <c r="R126" s="31"/>
      <c r="S126" s="31"/>
      <c r="T126" s="31"/>
      <c r="U126" s="32"/>
      <c r="V126" s="31"/>
      <c r="W126" s="31"/>
      <c r="X126" s="31"/>
      <c r="Y126" s="1"/>
    </row>
    <row r="127" spans="1:26">
      <c r="A127" s="33" t="s">
        <v>719</v>
      </c>
      <c r="B127" s="34" t="s">
        <v>656</v>
      </c>
      <c r="C127" s="101" t="s">
        <v>1043</v>
      </c>
      <c r="D127" s="102">
        <v>50</v>
      </c>
      <c r="E127" s="31"/>
      <c r="F127" s="31" t="s">
        <v>637</v>
      </c>
      <c r="G127" s="31" t="s">
        <v>637</v>
      </c>
      <c r="H127" s="31"/>
      <c r="I127" s="31"/>
      <c r="J127" s="31"/>
      <c r="K127" s="31"/>
      <c r="L127" s="31"/>
      <c r="M127" s="31"/>
      <c r="N127" s="31"/>
      <c r="O127" s="31"/>
      <c r="P127" s="31"/>
      <c r="Q127" s="31"/>
      <c r="R127" s="31"/>
      <c r="S127" s="31"/>
      <c r="T127" s="31"/>
      <c r="U127" s="32"/>
      <c r="V127" s="31"/>
      <c r="W127" s="31"/>
      <c r="X127" s="31"/>
    </row>
    <row r="128" spans="1:26">
      <c r="A128" s="33" t="s">
        <v>720</v>
      </c>
      <c r="B128" s="34" t="s">
        <v>656</v>
      </c>
      <c r="C128" s="101" t="s">
        <v>1008</v>
      </c>
      <c r="D128" s="102">
        <v>25</v>
      </c>
      <c r="E128" s="31"/>
      <c r="F128" s="31" t="s">
        <v>637</v>
      </c>
      <c r="G128" s="31" t="s">
        <v>637</v>
      </c>
      <c r="H128" s="31"/>
      <c r="I128" s="31"/>
      <c r="J128" s="31"/>
      <c r="K128" s="31"/>
      <c r="L128" s="31"/>
      <c r="M128" s="31"/>
      <c r="N128" s="31"/>
      <c r="O128" s="31"/>
      <c r="P128" s="31"/>
      <c r="Q128" s="31"/>
      <c r="R128" s="31"/>
      <c r="S128" s="31"/>
      <c r="T128" s="31"/>
      <c r="U128" s="32"/>
      <c r="V128" s="31"/>
      <c r="W128" s="31"/>
      <c r="X128" s="31"/>
      <c r="Y128" s="1"/>
    </row>
    <row r="129" spans="1:26">
      <c r="A129" s="33" t="s">
        <v>721</v>
      </c>
      <c r="B129" s="34" t="s">
        <v>656</v>
      </c>
      <c r="C129" s="101" t="s">
        <v>1044</v>
      </c>
      <c r="D129" s="102">
        <v>55</v>
      </c>
      <c r="E129" s="33"/>
      <c r="F129" s="33"/>
      <c r="G129" s="33"/>
      <c r="H129" s="31"/>
      <c r="I129" s="33"/>
      <c r="J129" s="33"/>
      <c r="K129" s="33"/>
      <c r="L129" s="33"/>
      <c r="M129" s="33"/>
      <c r="N129" s="33"/>
      <c r="O129" s="33"/>
      <c r="P129" s="31">
        <v>1</v>
      </c>
      <c r="Q129" s="31"/>
      <c r="R129" s="31"/>
      <c r="S129" s="31"/>
      <c r="T129" s="31"/>
      <c r="U129" s="32"/>
      <c r="V129" s="33"/>
      <c r="W129" s="33"/>
      <c r="X129" s="33"/>
      <c r="Y129" s="1"/>
    </row>
    <row r="130" spans="1:26">
      <c r="A130" s="33" t="s">
        <v>722</v>
      </c>
      <c r="B130" s="34" t="s">
        <v>656</v>
      </c>
      <c r="C130" s="101" t="s">
        <v>1024</v>
      </c>
      <c r="D130" s="102">
        <v>75</v>
      </c>
      <c r="E130" s="31"/>
      <c r="F130" s="31">
        <v>2</v>
      </c>
      <c r="G130" s="31">
        <v>1</v>
      </c>
      <c r="H130" s="31"/>
      <c r="I130" s="31" t="s">
        <v>637</v>
      </c>
      <c r="J130" s="31" t="s">
        <v>637</v>
      </c>
      <c r="K130" s="31" t="s">
        <v>637</v>
      </c>
      <c r="L130" s="31"/>
      <c r="M130" s="31"/>
      <c r="N130" s="31"/>
      <c r="O130" s="31"/>
      <c r="P130" s="31"/>
      <c r="Q130" s="31">
        <v>1</v>
      </c>
      <c r="R130" s="31"/>
      <c r="S130" s="31"/>
      <c r="T130" s="31">
        <v>2</v>
      </c>
      <c r="U130" s="32">
        <v>2</v>
      </c>
      <c r="V130" s="31"/>
      <c r="W130" s="31"/>
      <c r="X130" s="31"/>
      <c r="Y130" s="1"/>
      <c r="Z130" s="1"/>
    </row>
    <row r="131" spans="1:26">
      <c r="A131" s="33" t="s">
        <v>723</v>
      </c>
      <c r="B131" s="34" t="s">
        <v>656</v>
      </c>
      <c r="C131" s="101" t="s">
        <v>1045</v>
      </c>
      <c r="D131" s="102">
        <v>12</v>
      </c>
      <c r="E131" s="31"/>
      <c r="F131" s="31"/>
      <c r="G131" s="31"/>
      <c r="H131" s="31"/>
      <c r="I131" s="31"/>
      <c r="J131" s="31"/>
      <c r="K131" s="31"/>
      <c r="L131" s="31"/>
      <c r="M131" s="31"/>
      <c r="N131" s="31" t="s">
        <v>637</v>
      </c>
      <c r="O131" s="31"/>
      <c r="P131" s="31">
        <v>1</v>
      </c>
      <c r="Q131" s="31"/>
      <c r="R131" s="31"/>
      <c r="S131" s="31"/>
      <c r="T131" s="31"/>
      <c r="U131" s="32"/>
      <c r="V131" s="31"/>
      <c r="W131" s="31"/>
      <c r="X131" s="31"/>
      <c r="Y131" s="1"/>
      <c r="Z131" s="1"/>
    </row>
    <row r="132" spans="1:26">
      <c r="A132" s="33" t="s">
        <v>724</v>
      </c>
      <c r="B132" s="34" t="s">
        <v>656</v>
      </c>
      <c r="C132" s="101" t="s">
        <v>1046</v>
      </c>
      <c r="D132" s="102">
        <v>30</v>
      </c>
      <c r="E132" s="31"/>
      <c r="F132" s="31" t="s">
        <v>637</v>
      </c>
      <c r="G132" s="31"/>
      <c r="H132" s="31"/>
      <c r="I132" s="31"/>
      <c r="J132" s="31"/>
      <c r="K132" s="31"/>
      <c r="L132" s="31"/>
      <c r="M132" s="31"/>
      <c r="N132" s="31"/>
      <c r="O132" s="31"/>
      <c r="P132" s="31"/>
      <c r="Q132" s="31"/>
      <c r="R132" s="31"/>
      <c r="S132" s="31"/>
      <c r="T132" s="31"/>
      <c r="U132" s="32"/>
      <c r="V132" s="31"/>
      <c r="W132" s="31"/>
      <c r="X132" s="31"/>
      <c r="Y132" s="1"/>
    </row>
    <row r="133" spans="1:26">
      <c r="A133" s="33" t="s">
        <v>725</v>
      </c>
      <c r="B133" s="34" t="s">
        <v>656</v>
      </c>
      <c r="C133" s="101" t="s">
        <v>1025</v>
      </c>
      <c r="D133" s="102">
        <v>25</v>
      </c>
      <c r="E133" s="33"/>
      <c r="F133" s="31" t="s">
        <v>637</v>
      </c>
      <c r="G133" s="31" t="s">
        <v>637</v>
      </c>
      <c r="H133" s="33"/>
      <c r="I133" s="33"/>
      <c r="J133" s="33"/>
      <c r="K133" s="33"/>
      <c r="L133" s="33"/>
      <c r="M133" s="33"/>
      <c r="N133" s="33"/>
      <c r="O133" s="33"/>
      <c r="P133" s="33"/>
      <c r="Q133" s="33"/>
      <c r="R133" s="33"/>
      <c r="S133" s="33"/>
      <c r="T133" s="33"/>
      <c r="U133" s="36"/>
      <c r="V133" s="33"/>
      <c r="W133" s="33"/>
      <c r="X133" s="33"/>
    </row>
    <row r="134" spans="1:26">
      <c r="A134" s="33" t="s">
        <v>726</v>
      </c>
      <c r="B134" s="34" t="s">
        <v>656</v>
      </c>
      <c r="C134" s="101" t="s">
        <v>999</v>
      </c>
      <c r="D134" s="102">
        <v>75</v>
      </c>
      <c r="E134" s="31"/>
      <c r="F134" s="31"/>
      <c r="G134" s="31"/>
      <c r="H134" s="31"/>
      <c r="I134" s="31"/>
      <c r="J134" s="31"/>
      <c r="K134" s="31"/>
      <c r="L134" s="31"/>
      <c r="M134" s="31" t="s">
        <v>637</v>
      </c>
      <c r="N134" s="31" t="s">
        <v>637</v>
      </c>
      <c r="O134" s="31"/>
      <c r="P134" s="31"/>
      <c r="Q134" s="31"/>
      <c r="R134" s="31"/>
      <c r="S134" s="31"/>
      <c r="T134" s="31"/>
      <c r="U134" s="32"/>
      <c r="V134" s="31"/>
      <c r="W134" s="31"/>
      <c r="X134" s="31"/>
      <c r="Y134" s="1"/>
      <c r="Z134" s="1"/>
    </row>
    <row r="135" spans="1:26">
      <c r="A135" s="33" t="s">
        <v>727</v>
      </c>
      <c r="B135" s="34" t="s">
        <v>656</v>
      </c>
      <c r="C135" s="101" t="s">
        <v>1034</v>
      </c>
      <c r="D135" s="102">
        <v>22</v>
      </c>
      <c r="E135" s="31"/>
      <c r="F135" s="31"/>
      <c r="G135" s="31" t="s">
        <v>637</v>
      </c>
      <c r="H135" s="31"/>
      <c r="I135" s="31"/>
      <c r="J135" s="31"/>
      <c r="K135" s="31"/>
      <c r="L135" s="31"/>
      <c r="M135" s="31"/>
      <c r="N135" s="31"/>
      <c r="O135" s="31"/>
      <c r="P135" s="31"/>
      <c r="Q135" s="31"/>
      <c r="R135" s="31"/>
      <c r="S135" s="31"/>
      <c r="T135" s="31"/>
      <c r="U135" s="32"/>
      <c r="V135" s="31"/>
      <c r="W135" s="31"/>
      <c r="X135" s="31"/>
      <c r="Y135" s="1"/>
    </row>
    <row r="136" spans="1:26">
      <c r="A136" s="33" t="s">
        <v>728</v>
      </c>
      <c r="B136" s="34" t="s">
        <v>656</v>
      </c>
      <c r="C136" s="101" t="s">
        <v>1004</v>
      </c>
      <c r="D136" s="102">
        <v>12</v>
      </c>
      <c r="E136" s="31"/>
      <c r="F136" s="31"/>
      <c r="G136" s="31"/>
      <c r="H136" s="31"/>
      <c r="I136" s="31"/>
      <c r="J136" s="31"/>
      <c r="K136" s="31"/>
      <c r="L136" s="31">
        <v>1</v>
      </c>
      <c r="M136" s="31"/>
      <c r="N136" s="31" t="s">
        <v>637</v>
      </c>
      <c r="O136" s="31" t="s">
        <v>637</v>
      </c>
      <c r="P136" s="31">
        <v>1</v>
      </c>
      <c r="Q136" s="31"/>
      <c r="R136" s="31"/>
      <c r="S136" s="31"/>
      <c r="T136" s="31"/>
      <c r="U136" s="32"/>
      <c r="V136" s="31"/>
      <c r="W136" s="31"/>
      <c r="X136" s="31"/>
      <c r="Y136" s="1"/>
      <c r="Z136" s="1"/>
    </row>
    <row r="137" spans="1:26">
      <c r="A137" s="33" t="s">
        <v>729</v>
      </c>
      <c r="B137" s="34" t="s">
        <v>656</v>
      </c>
      <c r="C137" s="101" t="s">
        <v>1047</v>
      </c>
      <c r="D137" s="102">
        <v>27</v>
      </c>
      <c r="E137" s="33"/>
      <c r="F137" s="33"/>
      <c r="G137" s="33"/>
      <c r="H137" s="31"/>
      <c r="I137" s="33"/>
      <c r="J137" s="33"/>
      <c r="K137" s="33"/>
      <c r="L137" s="33"/>
      <c r="M137" s="33"/>
      <c r="N137" s="33"/>
      <c r="O137" s="33"/>
      <c r="P137" s="31" t="s">
        <v>637</v>
      </c>
      <c r="Q137" s="31"/>
      <c r="R137" s="31"/>
      <c r="S137" s="31"/>
      <c r="T137" s="31"/>
      <c r="U137" s="32"/>
      <c r="V137" s="33"/>
      <c r="W137" s="33"/>
      <c r="X137" s="33"/>
      <c r="Y137" s="1"/>
    </row>
    <row r="138" spans="1:26">
      <c r="A138" s="33" t="s">
        <v>730</v>
      </c>
      <c r="B138" s="34" t="s">
        <v>656</v>
      </c>
      <c r="C138" s="101" t="s">
        <v>1012</v>
      </c>
      <c r="D138" s="102">
        <v>80</v>
      </c>
      <c r="E138" s="31"/>
      <c r="F138" s="31" t="s">
        <v>637</v>
      </c>
      <c r="G138" s="31"/>
      <c r="H138" s="31"/>
      <c r="I138" s="31"/>
      <c r="J138" s="31"/>
      <c r="K138" s="31"/>
      <c r="L138" s="31"/>
      <c r="M138" s="31"/>
      <c r="N138" s="31"/>
      <c r="O138" s="31"/>
      <c r="P138" s="31"/>
      <c r="Q138" s="31"/>
      <c r="R138" s="31"/>
      <c r="S138" s="31"/>
      <c r="T138" s="31"/>
      <c r="U138" s="32"/>
      <c r="V138" s="31"/>
      <c r="W138" s="31"/>
      <c r="X138" s="31"/>
      <c r="Y138" s="1"/>
    </row>
    <row r="139" spans="1:26">
      <c r="A139" s="33" t="s">
        <v>731</v>
      </c>
      <c r="B139" s="34" t="s">
        <v>656</v>
      </c>
      <c r="C139" s="101" t="s">
        <v>1011</v>
      </c>
      <c r="D139" s="102">
        <v>100</v>
      </c>
      <c r="E139" s="31" t="s">
        <v>637</v>
      </c>
      <c r="F139" s="31"/>
      <c r="G139" s="31"/>
      <c r="H139" s="31"/>
      <c r="I139" s="31"/>
      <c r="J139" s="31"/>
      <c r="K139" s="31"/>
      <c r="L139" s="31"/>
      <c r="M139" s="31"/>
      <c r="N139" s="31"/>
      <c r="O139" s="31"/>
      <c r="P139" s="31"/>
      <c r="Q139" s="31"/>
      <c r="R139" s="31" t="s">
        <v>637</v>
      </c>
      <c r="S139" s="31"/>
      <c r="T139" s="31" t="s">
        <v>637</v>
      </c>
      <c r="U139" s="32" t="s">
        <v>637</v>
      </c>
      <c r="V139" s="31"/>
      <c r="W139" s="31"/>
      <c r="X139" s="31"/>
      <c r="Y139" s="1"/>
      <c r="Z139" s="1"/>
    </row>
    <row r="140" spans="1:26">
      <c r="A140" s="33" t="s">
        <v>732</v>
      </c>
      <c r="B140" s="34" t="s">
        <v>656</v>
      </c>
      <c r="C140" s="101" t="s">
        <v>1048</v>
      </c>
      <c r="D140" s="102">
        <v>270</v>
      </c>
      <c r="E140" s="31"/>
      <c r="F140" s="31"/>
      <c r="G140" s="31"/>
      <c r="H140" s="31"/>
      <c r="I140" s="31"/>
      <c r="J140" s="31"/>
      <c r="K140" s="31"/>
      <c r="L140" s="31"/>
      <c r="M140" s="31"/>
      <c r="N140" s="31"/>
      <c r="O140" s="31"/>
      <c r="P140" s="31"/>
      <c r="Q140" s="31" t="s">
        <v>637</v>
      </c>
      <c r="R140" s="31"/>
      <c r="S140" s="31"/>
      <c r="T140" s="31"/>
      <c r="U140" s="32"/>
      <c r="V140" s="31"/>
      <c r="W140" s="31"/>
      <c r="X140" s="31"/>
    </row>
    <row r="141" spans="1:26">
      <c r="A141" s="33" t="s">
        <v>733</v>
      </c>
      <c r="B141" s="34" t="s">
        <v>656</v>
      </c>
      <c r="C141" s="101" t="s">
        <v>1010</v>
      </c>
      <c r="D141" s="102">
        <v>40</v>
      </c>
      <c r="E141" s="31"/>
      <c r="F141" s="31"/>
      <c r="G141" s="31" t="s">
        <v>637</v>
      </c>
      <c r="H141" s="31"/>
      <c r="I141" s="31"/>
      <c r="J141" s="31"/>
      <c r="K141" s="31"/>
      <c r="L141" s="31"/>
      <c r="M141" s="31"/>
      <c r="N141" s="31"/>
      <c r="O141" s="31"/>
      <c r="P141" s="31"/>
      <c r="Q141" s="31"/>
      <c r="R141" s="31"/>
      <c r="S141" s="31"/>
      <c r="T141" s="31"/>
      <c r="U141" s="32"/>
      <c r="V141" s="31"/>
      <c r="W141" s="31"/>
      <c r="X141" s="31"/>
      <c r="Y141" s="1"/>
    </row>
    <row r="142" spans="1:26">
      <c r="A142" s="33" t="s">
        <v>734</v>
      </c>
      <c r="B142" s="34" t="s">
        <v>656</v>
      </c>
      <c r="C142" s="101" t="s">
        <v>1020</v>
      </c>
      <c r="D142" s="102">
        <v>55</v>
      </c>
      <c r="E142" s="31"/>
      <c r="F142" s="31"/>
      <c r="G142" s="31">
        <v>1</v>
      </c>
      <c r="H142" s="31"/>
      <c r="I142" s="31"/>
      <c r="J142" s="31"/>
      <c r="K142" s="31"/>
      <c r="L142" s="31"/>
      <c r="M142" s="31"/>
      <c r="N142" s="31"/>
      <c r="O142" s="31"/>
      <c r="P142" s="31"/>
      <c r="Q142" s="32"/>
      <c r="R142" s="31"/>
      <c r="S142" s="31"/>
      <c r="T142" s="31"/>
      <c r="U142" s="32"/>
      <c r="V142" s="31"/>
      <c r="W142" s="31"/>
      <c r="X142" s="31"/>
      <c r="Y142" s="1"/>
    </row>
    <row r="143" spans="1:26">
      <c r="A143" s="33" t="s">
        <v>735</v>
      </c>
      <c r="B143" s="34" t="s">
        <v>656</v>
      </c>
      <c r="C143" s="101" t="s">
        <v>1026</v>
      </c>
      <c r="D143" s="102">
        <v>17.5</v>
      </c>
      <c r="E143" s="31" t="s">
        <v>637</v>
      </c>
      <c r="F143" s="31"/>
      <c r="G143" s="31"/>
      <c r="H143" s="31">
        <v>1</v>
      </c>
      <c r="I143" s="31"/>
      <c r="J143" s="31"/>
      <c r="K143" s="31"/>
      <c r="L143" s="31"/>
      <c r="M143" s="31"/>
      <c r="N143" s="31"/>
      <c r="O143" s="31"/>
      <c r="P143" s="31"/>
      <c r="Q143" s="32"/>
      <c r="R143" s="31"/>
      <c r="S143" s="31"/>
      <c r="T143" s="31"/>
      <c r="U143" s="32"/>
      <c r="V143" s="31"/>
      <c r="W143" s="31"/>
      <c r="X143" s="31"/>
      <c r="Y143" s="1"/>
    </row>
    <row r="144" spans="1:26">
      <c r="A144" s="91" t="s">
        <v>627</v>
      </c>
      <c r="B144" s="34" t="s">
        <v>656</v>
      </c>
      <c r="C144" s="101"/>
      <c r="D144" s="102"/>
      <c r="E144" s="31"/>
      <c r="F144" s="31"/>
      <c r="G144" s="31"/>
      <c r="H144" s="31"/>
      <c r="I144" s="31"/>
      <c r="J144" s="31"/>
      <c r="K144" s="31"/>
      <c r="L144" s="31" t="s">
        <v>637</v>
      </c>
      <c r="M144" s="31"/>
      <c r="N144" s="31"/>
      <c r="O144" s="31"/>
      <c r="P144" s="31"/>
      <c r="Q144" s="32"/>
      <c r="R144" s="31"/>
      <c r="S144" s="31" t="s">
        <v>637</v>
      </c>
      <c r="T144" s="31"/>
      <c r="U144" s="32"/>
      <c r="V144" s="31"/>
      <c r="W144" s="31"/>
      <c r="X144" s="31"/>
      <c r="Y144" s="1"/>
      <c r="Z144" s="1"/>
    </row>
    <row r="145" spans="1:26">
      <c r="A145" s="33" t="s">
        <v>736</v>
      </c>
      <c r="B145" s="34" t="s">
        <v>656</v>
      </c>
      <c r="C145" s="101" t="s">
        <v>1008</v>
      </c>
      <c r="D145" s="102">
        <v>25</v>
      </c>
      <c r="E145" s="31" t="s">
        <v>637</v>
      </c>
      <c r="F145" s="31" t="s">
        <v>637</v>
      </c>
      <c r="G145" s="31">
        <v>1</v>
      </c>
      <c r="H145" s="31"/>
      <c r="I145" s="31" t="s">
        <v>637</v>
      </c>
      <c r="J145" s="31"/>
      <c r="K145" s="31"/>
      <c r="L145" s="31"/>
      <c r="M145" s="31"/>
      <c r="N145" s="31"/>
      <c r="O145" s="31"/>
      <c r="P145" s="31"/>
      <c r="Q145" s="32" t="s">
        <v>637</v>
      </c>
      <c r="R145" s="31"/>
      <c r="S145" s="31"/>
      <c r="T145" s="31" t="s">
        <v>637</v>
      </c>
      <c r="U145" s="32"/>
      <c r="V145" s="31"/>
      <c r="W145" s="31"/>
      <c r="X145" s="31"/>
      <c r="Y145" s="1"/>
    </row>
    <row r="146" spans="1:26">
      <c r="A146" s="33" t="s">
        <v>737</v>
      </c>
      <c r="B146" s="34" t="s">
        <v>656</v>
      </c>
      <c r="C146" s="101" t="s">
        <v>1049</v>
      </c>
      <c r="D146" s="102">
        <v>25</v>
      </c>
      <c r="E146" s="31"/>
      <c r="F146" s="31" t="s">
        <v>637</v>
      </c>
      <c r="G146" s="31"/>
      <c r="H146" s="31"/>
      <c r="I146" s="31">
        <v>2</v>
      </c>
      <c r="J146" s="31"/>
      <c r="K146" s="31"/>
      <c r="L146" s="31"/>
      <c r="M146" s="31"/>
      <c r="N146" s="31"/>
      <c r="O146" s="31"/>
      <c r="P146" s="31"/>
      <c r="Q146" s="32" t="s">
        <v>637</v>
      </c>
      <c r="R146" s="31"/>
      <c r="S146" s="31"/>
      <c r="T146" s="31" t="s">
        <v>637</v>
      </c>
      <c r="U146" s="32"/>
      <c r="V146" s="31"/>
      <c r="W146" s="31"/>
      <c r="X146" s="31"/>
      <c r="Y146" s="1"/>
      <c r="Z146" s="1"/>
    </row>
    <row r="147" spans="1:26">
      <c r="A147" s="33" t="s">
        <v>738</v>
      </c>
      <c r="B147" s="34" t="s">
        <v>656</v>
      </c>
      <c r="C147" s="101" t="s">
        <v>1028</v>
      </c>
      <c r="D147" s="102">
        <v>45</v>
      </c>
      <c r="E147" s="33"/>
      <c r="F147" s="33"/>
      <c r="G147" s="33"/>
      <c r="H147" s="31"/>
      <c r="I147" s="33"/>
      <c r="J147" s="33"/>
      <c r="K147" s="33"/>
      <c r="L147" s="33"/>
      <c r="M147" s="33"/>
      <c r="N147" s="33"/>
      <c r="O147" s="33"/>
      <c r="P147" s="31"/>
      <c r="Q147" s="32" t="s">
        <v>637</v>
      </c>
      <c r="R147" s="31">
        <v>1</v>
      </c>
      <c r="S147" s="31" t="s">
        <v>637</v>
      </c>
      <c r="T147" s="31" t="s">
        <v>637</v>
      </c>
      <c r="U147" s="32" t="s">
        <v>637</v>
      </c>
      <c r="V147" s="33"/>
      <c r="W147" s="33"/>
      <c r="X147" s="33"/>
      <c r="Y147" s="1"/>
    </row>
    <row r="148" spans="1:26">
      <c r="A148" s="33" t="s">
        <v>739</v>
      </c>
      <c r="B148" s="34" t="s">
        <v>656</v>
      </c>
      <c r="C148" s="101" t="s">
        <v>998</v>
      </c>
      <c r="D148" s="102">
        <v>50</v>
      </c>
      <c r="E148" s="31"/>
      <c r="F148" s="31"/>
      <c r="G148" s="31"/>
      <c r="H148" s="31"/>
      <c r="I148" s="31"/>
      <c r="J148" s="31"/>
      <c r="K148" s="31"/>
      <c r="L148" s="31" t="s">
        <v>637</v>
      </c>
      <c r="M148" s="31" t="s">
        <v>637</v>
      </c>
      <c r="N148" s="31"/>
      <c r="O148" s="31" t="s">
        <v>637</v>
      </c>
      <c r="P148" s="31" t="s">
        <v>637</v>
      </c>
      <c r="Q148" s="32"/>
      <c r="R148" s="31"/>
      <c r="S148" s="31"/>
      <c r="T148" s="31"/>
      <c r="U148" s="32"/>
      <c r="V148" s="31"/>
      <c r="W148" s="31"/>
      <c r="X148" s="31"/>
      <c r="Y148" s="1"/>
      <c r="Z148" s="1"/>
    </row>
    <row r="149" spans="1:26">
      <c r="A149" s="33" t="s">
        <v>740</v>
      </c>
      <c r="B149" s="34" t="s">
        <v>656</v>
      </c>
      <c r="C149" s="101" t="s">
        <v>1050</v>
      </c>
      <c r="D149" s="102">
        <v>70</v>
      </c>
      <c r="E149" s="33"/>
      <c r="F149" s="33"/>
      <c r="G149" s="33"/>
      <c r="H149" s="33"/>
      <c r="I149" s="33"/>
      <c r="J149" s="33"/>
      <c r="K149" s="33"/>
      <c r="L149" s="33"/>
      <c r="M149" s="33"/>
      <c r="N149" s="33"/>
      <c r="O149" s="33">
        <v>1</v>
      </c>
      <c r="P149" s="33"/>
      <c r="Q149" s="36"/>
      <c r="R149" s="33"/>
      <c r="S149" s="33"/>
      <c r="T149" s="33"/>
      <c r="U149" s="36"/>
      <c r="V149" s="33"/>
      <c r="W149" s="33"/>
      <c r="X149" s="33"/>
    </row>
    <row r="150" spans="1:26">
      <c r="A150" s="91" t="s">
        <v>628</v>
      </c>
      <c r="B150" s="34" t="s">
        <v>656</v>
      </c>
      <c r="C150" s="101"/>
      <c r="D150" s="102"/>
      <c r="E150" s="31"/>
      <c r="F150" s="31"/>
      <c r="G150" s="31"/>
      <c r="H150" s="31"/>
      <c r="I150" s="31"/>
      <c r="J150" s="31">
        <v>1</v>
      </c>
      <c r="K150" s="31"/>
      <c r="L150" s="31"/>
      <c r="M150" s="31"/>
      <c r="N150" s="31"/>
      <c r="O150" s="31"/>
      <c r="P150" s="31"/>
      <c r="Q150" s="32"/>
      <c r="R150" s="31"/>
      <c r="S150" s="31"/>
      <c r="T150" s="31">
        <v>1</v>
      </c>
      <c r="U150" s="32" t="s">
        <v>637</v>
      </c>
      <c r="V150" s="31"/>
      <c r="W150" s="31"/>
      <c r="X150" s="31"/>
      <c r="Y150" s="1"/>
      <c r="Z150" s="1"/>
    </row>
    <row r="151" spans="1:26">
      <c r="A151" s="91" t="s">
        <v>629</v>
      </c>
      <c r="B151" s="34" t="s">
        <v>656</v>
      </c>
      <c r="C151" s="103"/>
      <c r="D151" s="104"/>
      <c r="E151" s="31">
        <v>1</v>
      </c>
      <c r="F151" s="31"/>
      <c r="G151" s="31"/>
      <c r="H151" s="31"/>
      <c r="I151" s="31" t="s">
        <v>637</v>
      </c>
      <c r="J151" s="31">
        <v>1</v>
      </c>
      <c r="K151" s="31"/>
      <c r="L151" s="31"/>
      <c r="M151" s="31"/>
      <c r="N151" s="31"/>
      <c r="O151" s="31"/>
      <c r="P151" s="31" t="s">
        <v>637</v>
      </c>
      <c r="Q151" s="32"/>
      <c r="R151" s="31"/>
      <c r="S151" s="31"/>
      <c r="T151" s="31"/>
      <c r="U151" s="32">
        <v>1</v>
      </c>
      <c r="V151" s="31"/>
      <c r="W151" s="31"/>
      <c r="X151" s="31"/>
      <c r="Y151" s="1"/>
      <c r="Z151" s="1"/>
    </row>
    <row r="152" spans="1:26">
      <c r="A152" s="91" t="s">
        <v>647</v>
      </c>
      <c r="B152" s="34" t="s">
        <v>656</v>
      </c>
      <c r="C152" s="107"/>
      <c r="D152" s="108"/>
      <c r="E152" s="31" t="s">
        <v>637</v>
      </c>
      <c r="F152" s="31"/>
      <c r="G152" s="31"/>
      <c r="H152" s="31"/>
      <c r="I152" s="31"/>
      <c r="J152" s="31"/>
      <c r="K152" s="31" t="s">
        <v>637</v>
      </c>
      <c r="L152" s="31"/>
      <c r="M152" s="31" t="s">
        <v>637</v>
      </c>
      <c r="N152" s="31"/>
      <c r="O152" s="31" t="s">
        <v>637</v>
      </c>
      <c r="P152" s="31"/>
      <c r="Q152" s="32"/>
      <c r="R152" s="31"/>
      <c r="S152" s="31"/>
      <c r="T152" s="31"/>
      <c r="U152" s="32"/>
      <c r="V152" s="31"/>
      <c r="W152" s="31"/>
      <c r="X152" s="31"/>
      <c r="Y152" s="1"/>
      <c r="Z152" s="1"/>
    </row>
    <row r="153" spans="1:26">
      <c r="A153" s="91" t="s">
        <v>648</v>
      </c>
      <c r="B153" s="34" t="s">
        <v>656</v>
      </c>
      <c r="C153" s="107"/>
      <c r="D153" s="108"/>
      <c r="E153" s="31">
        <v>1</v>
      </c>
      <c r="F153" s="31"/>
      <c r="G153" s="31"/>
      <c r="H153" s="31"/>
      <c r="I153" s="31" t="s">
        <v>637</v>
      </c>
      <c r="J153" s="31">
        <v>1</v>
      </c>
      <c r="K153" s="31"/>
      <c r="L153" s="31"/>
      <c r="M153" s="31"/>
      <c r="N153" s="31"/>
      <c r="O153" s="31"/>
      <c r="P153" s="31"/>
      <c r="Q153" s="32" t="s">
        <v>637</v>
      </c>
      <c r="R153" s="31"/>
      <c r="S153" s="31" t="s">
        <v>637</v>
      </c>
      <c r="T153" s="31">
        <v>1</v>
      </c>
      <c r="U153" s="32">
        <v>2</v>
      </c>
      <c r="V153" s="31"/>
      <c r="W153" s="31"/>
      <c r="X153" s="31"/>
      <c r="Y153" s="1"/>
      <c r="Z153" s="1"/>
    </row>
    <row r="154" spans="1:26">
      <c r="A154" s="91" t="s">
        <v>630</v>
      </c>
      <c r="B154" s="34" t="s">
        <v>656</v>
      </c>
      <c r="C154" s="107"/>
      <c r="D154" s="108"/>
      <c r="E154" s="31" t="s">
        <v>637</v>
      </c>
      <c r="F154" s="31"/>
      <c r="G154" s="31" t="s">
        <v>637</v>
      </c>
      <c r="H154" s="31"/>
      <c r="I154" s="31"/>
      <c r="J154" s="31"/>
      <c r="K154" s="31"/>
      <c r="L154" s="31"/>
      <c r="M154" s="31"/>
      <c r="N154" s="31"/>
      <c r="O154" s="31"/>
      <c r="P154" s="31"/>
      <c r="Q154" s="32"/>
      <c r="R154" s="31"/>
      <c r="S154" s="31"/>
      <c r="T154" s="31"/>
      <c r="U154" s="32"/>
      <c r="V154" s="31"/>
      <c r="W154" s="31"/>
      <c r="X154" s="31"/>
      <c r="Y154" s="1"/>
    </row>
    <row r="155" spans="1:26">
      <c r="A155" s="33" t="s">
        <v>741</v>
      </c>
      <c r="B155" s="34" t="s">
        <v>656</v>
      </c>
      <c r="C155" s="107" t="s">
        <v>1051</v>
      </c>
      <c r="D155" s="108">
        <v>25</v>
      </c>
      <c r="E155" s="31"/>
      <c r="F155" s="31"/>
      <c r="G155" s="31"/>
      <c r="H155" s="31"/>
      <c r="I155" s="31"/>
      <c r="J155" s="31"/>
      <c r="K155" s="31"/>
      <c r="L155" s="31">
        <v>2</v>
      </c>
      <c r="M155" s="31">
        <v>2</v>
      </c>
      <c r="N155" s="31" t="s">
        <v>637</v>
      </c>
      <c r="O155" s="31">
        <v>1</v>
      </c>
      <c r="P155" s="31">
        <v>1</v>
      </c>
      <c r="Q155" s="32"/>
      <c r="R155" s="31"/>
      <c r="S155" s="31"/>
      <c r="T155" s="31"/>
      <c r="U155" s="32"/>
      <c r="V155" s="31"/>
      <c r="W155" s="31"/>
      <c r="X155" s="31"/>
      <c r="Y155" s="1"/>
      <c r="Z155" s="1"/>
    </row>
    <row r="156" spans="1:26">
      <c r="A156" s="92" t="s">
        <v>631</v>
      </c>
      <c r="B156" s="38" t="s">
        <v>656</v>
      </c>
      <c r="C156" s="107"/>
      <c r="D156" s="108"/>
      <c r="E156" s="39">
        <v>1</v>
      </c>
      <c r="F156" s="39"/>
      <c r="G156" s="39"/>
      <c r="H156" s="39"/>
      <c r="I156" s="39">
        <v>1</v>
      </c>
      <c r="J156" s="39">
        <v>1</v>
      </c>
      <c r="K156" s="39">
        <v>1</v>
      </c>
      <c r="L156" s="39">
        <v>1</v>
      </c>
      <c r="M156" s="39"/>
      <c r="N156" s="39" t="s">
        <v>637</v>
      </c>
      <c r="O156" s="39"/>
      <c r="P156" s="39">
        <v>1</v>
      </c>
      <c r="Q156" s="41" t="s">
        <v>637</v>
      </c>
      <c r="R156" s="31"/>
      <c r="S156" s="39">
        <v>1</v>
      </c>
      <c r="T156" s="31"/>
      <c r="U156" s="32">
        <v>1</v>
      </c>
      <c r="V156" s="39" t="s">
        <v>637</v>
      </c>
      <c r="W156" s="39" t="s">
        <v>637</v>
      </c>
      <c r="X156" s="39" t="s">
        <v>637</v>
      </c>
      <c r="Y156" s="1"/>
      <c r="Z156" s="1"/>
    </row>
    <row r="157" spans="1:26">
      <c r="A157" s="91" t="s">
        <v>742</v>
      </c>
      <c r="B157" s="34" t="s">
        <v>656</v>
      </c>
      <c r="C157" s="107"/>
      <c r="D157" s="108"/>
      <c r="E157" s="31" t="s">
        <v>637</v>
      </c>
      <c r="F157" s="33"/>
      <c r="G157" s="33"/>
      <c r="H157" s="31"/>
      <c r="I157" s="31" t="s">
        <v>637</v>
      </c>
      <c r="J157" s="33"/>
      <c r="K157" s="33"/>
      <c r="L157" s="33"/>
      <c r="M157" s="33"/>
      <c r="N157" s="33"/>
      <c r="O157" s="33"/>
      <c r="P157" s="31" t="s">
        <v>637</v>
      </c>
      <c r="Q157" s="32"/>
      <c r="R157" s="31"/>
      <c r="S157" s="31" t="s">
        <v>637</v>
      </c>
      <c r="T157" s="31"/>
      <c r="U157" s="32"/>
      <c r="V157" s="33"/>
      <c r="W157" s="33"/>
      <c r="X157" s="33"/>
      <c r="Y157" s="1"/>
    </row>
    <row r="158" spans="1:26">
      <c r="A158" s="33" t="s">
        <v>743</v>
      </c>
      <c r="B158" s="34" t="s">
        <v>656</v>
      </c>
      <c r="C158" s="107" t="s">
        <v>1016</v>
      </c>
      <c r="D158" s="108">
        <v>60</v>
      </c>
      <c r="E158" s="33"/>
      <c r="F158" s="33"/>
      <c r="G158" s="33"/>
      <c r="H158" s="31">
        <v>1</v>
      </c>
      <c r="I158" s="33"/>
      <c r="J158" s="33"/>
      <c r="K158" s="33"/>
      <c r="L158" s="33"/>
      <c r="M158" s="33"/>
      <c r="N158" s="33"/>
      <c r="O158" s="33"/>
      <c r="P158" s="31"/>
      <c r="Q158" s="32"/>
      <c r="R158" s="31"/>
      <c r="S158" s="31"/>
      <c r="T158" s="31"/>
      <c r="U158" s="32"/>
      <c r="V158" s="33"/>
      <c r="W158" s="33"/>
      <c r="X158" s="33"/>
      <c r="Y158" s="1"/>
    </row>
    <row r="159" spans="1:26">
      <c r="A159" s="91" t="s">
        <v>649</v>
      </c>
      <c r="B159" s="34" t="s">
        <v>656</v>
      </c>
      <c r="C159" s="107"/>
      <c r="D159" s="108"/>
      <c r="E159" s="31"/>
      <c r="F159" s="31"/>
      <c r="G159" s="31"/>
      <c r="H159" s="31"/>
      <c r="I159" s="31"/>
      <c r="J159" s="31"/>
      <c r="K159" s="31">
        <v>1</v>
      </c>
      <c r="L159" s="31"/>
      <c r="M159" s="31"/>
      <c r="N159" s="31"/>
      <c r="O159" s="31"/>
      <c r="P159" s="31"/>
      <c r="Q159" s="32"/>
      <c r="R159" s="31"/>
      <c r="S159" s="31" t="s">
        <v>637</v>
      </c>
      <c r="T159" s="31" t="s">
        <v>637</v>
      </c>
      <c r="U159" s="32" t="s">
        <v>637</v>
      </c>
      <c r="V159" s="31"/>
      <c r="W159" s="31" t="s">
        <v>637</v>
      </c>
      <c r="X159" s="31" t="s">
        <v>637</v>
      </c>
      <c r="Y159" s="1"/>
      <c r="Z159" s="1"/>
    </row>
    <row r="160" spans="1:26">
      <c r="A160" s="91" t="s">
        <v>650</v>
      </c>
      <c r="B160" s="34" t="s">
        <v>656</v>
      </c>
      <c r="C160" s="107"/>
      <c r="D160" s="108"/>
      <c r="E160" s="31" t="s">
        <v>637</v>
      </c>
      <c r="F160" s="31" t="s">
        <v>637</v>
      </c>
      <c r="G160" s="31"/>
      <c r="H160" s="31" t="s">
        <v>637</v>
      </c>
      <c r="I160" s="31" t="s">
        <v>637</v>
      </c>
      <c r="J160" s="31"/>
      <c r="K160" s="31"/>
      <c r="L160" s="31"/>
      <c r="M160" s="31"/>
      <c r="N160" s="31"/>
      <c r="O160" s="31"/>
      <c r="P160" s="31"/>
      <c r="Q160" s="32" t="s">
        <v>637</v>
      </c>
      <c r="R160" s="31"/>
      <c r="S160" s="31"/>
      <c r="T160" s="31"/>
      <c r="U160" s="32" t="s">
        <v>637</v>
      </c>
      <c r="V160" s="31"/>
      <c r="W160" s="31"/>
      <c r="X160" s="31"/>
      <c r="Y160" s="1"/>
    </row>
    <row r="161" spans="1:26">
      <c r="A161" s="33" t="s">
        <v>651</v>
      </c>
      <c r="B161" s="34" t="s">
        <v>656</v>
      </c>
      <c r="C161" s="107" t="s">
        <v>1030</v>
      </c>
      <c r="D161" s="108">
        <v>120</v>
      </c>
      <c r="E161" s="31"/>
      <c r="F161" s="31"/>
      <c r="G161" s="31"/>
      <c r="H161" s="31"/>
      <c r="I161" s="31"/>
      <c r="J161" s="31"/>
      <c r="K161" s="31"/>
      <c r="L161" s="31"/>
      <c r="M161" s="31">
        <v>2</v>
      </c>
      <c r="N161" s="31"/>
      <c r="O161" s="31"/>
      <c r="P161" s="31" t="s">
        <v>637</v>
      </c>
      <c r="Q161" s="32">
        <v>2</v>
      </c>
      <c r="R161" s="31"/>
      <c r="S161" s="31">
        <v>1</v>
      </c>
      <c r="T161" s="31">
        <v>1</v>
      </c>
      <c r="U161" s="32">
        <v>1</v>
      </c>
      <c r="V161" s="31">
        <v>3</v>
      </c>
      <c r="W161" s="31">
        <v>3</v>
      </c>
      <c r="X161" s="31">
        <v>1</v>
      </c>
      <c r="Y161" s="1"/>
      <c r="Z161" s="1"/>
    </row>
    <row r="162" spans="1:26">
      <c r="A162" s="37" t="s">
        <v>744</v>
      </c>
      <c r="B162" s="38" t="s">
        <v>656</v>
      </c>
      <c r="C162" s="107" t="s">
        <v>1030</v>
      </c>
      <c r="D162" s="108">
        <v>120</v>
      </c>
      <c r="E162" s="37"/>
      <c r="F162" s="37"/>
      <c r="G162" s="37"/>
      <c r="H162" s="37"/>
      <c r="I162" s="37">
        <v>1</v>
      </c>
      <c r="J162" s="39" t="s">
        <v>637</v>
      </c>
      <c r="K162" s="39" t="s">
        <v>637</v>
      </c>
      <c r="L162" s="37"/>
      <c r="M162" s="37"/>
      <c r="N162" s="37"/>
      <c r="O162" s="37"/>
      <c r="P162" s="37"/>
      <c r="Q162" s="40"/>
      <c r="R162" s="33"/>
      <c r="S162" s="37"/>
      <c r="T162" s="33"/>
      <c r="U162" s="36"/>
      <c r="V162" s="37"/>
      <c r="W162" s="37"/>
      <c r="X162" s="37"/>
    </row>
    <row r="163" spans="1:26">
      <c r="A163" s="37" t="s">
        <v>745</v>
      </c>
      <c r="B163" s="38" t="s">
        <v>656</v>
      </c>
      <c r="C163" s="107" t="s">
        <v>1000</v>
      </c>
      <c r="D163" s="108">
        <v>65</v>
      </c>
      <c r="E163" s="39">
        <v>1</v>
      </c>
      <c r="F163" s="39"/>
      <c r="G163" s="39"/>
      <c r="H163" s="39"/>
      <c r="I163" s="39"/>
      <c r="J163" s="39"/>
      <c r="K163" s="39" t="s">
        <v>637</v>
      </c>
      <c r="L163" s="39"/>
      <c r="M163" s="39"/>
      <c r="N163" s="39"/>
      <c r="O163" s="39"/>
      <c r="P163" s="39"/>
      <c r="Q163" s="41"/>
      <c r="R163" s="31" t="s">
        <v>637</v>
      </c>
      <c r="S163" s="39" t="s">
        <v>637</v>
      </c>
      <c r="T163" s="31"/>
      <c r="U163" s="32"/>
      <c r="V163" s="39"/>
      <c r="W163" s="39"/>
      <c r="X163" s="39"/>
      <c r="Y163" s="1"/>
    </row>
    <row r="164" spans="1:26">
      <c r="A164" s="33" t="s">
        <v>746</v>
      </c>
      <c r="B164" s="34" t="s">
        <v>656</v>
      </c>
      <c r="C164" s="107" t="s">
        <v>1005</v>
      </c>
      <c r="D164" s="108">
        <v>85</v>
      </c>
      <c r="E164" s="33"/>
      <c r="F164" s="33"/>
      <c r="G164" s="33"/>
      <c r="H164" s="33"/>
      <c r="I164" s="33"/>
      <c r="J164" s="33"/>
      <c r="K164" s="33"/>
      <c r="L164" s="33"/>
      <c r="M164" s="33"/>
      <c r="N164" s="33"/>
      <c r="O164" s="33"/>
      <c r="P164" s="33"/>
      <c r="Q164" s="33"/>
      <c r="R164" s="31" t="s">
        <v>637</v>
      </c>
      <c r="S164" s="33"/>
      <c r="T164" s="29"/>
      <c r="U164" s="42"/>
      <c r="V164" s="33"/>
      <c r="W164" s="33"/>
      <c r="X164" s="33"/>
    </row>
    <row r="165" spans="1:26">
      <c r="A165" s="91" t="s">
        <v>652</v>
      </c>
      <c r="B165" s="34" t="s">
        <v>656</v>
      </c>
      <c r="C165" s="107"/>
      <c r="D165" s="108"/>
      <c r="E165" s="31"/>
      <c r="F165" s="31"/>
      <c r="G165" s="31"/>
      <c r="H165" s="31"/>
      <c r="I165" s="31"/>
      <c r="J165" s="31"/>
      <c r="K165" s="31"/>
      <c r="L165" s="31"/>
      <c r="M165" s="31"/>
      <c r="N165" s="31"/>
      <c r="O165" s="31"/>
      <c r="P165" s="31"/>
      <c r="Q165" s="31"/>
      <c r="R165" s="31"/>
      <c r="S165" s="31"/>
      <c r="T165" s="31" t="s">
        <v>637</v>
      </c>
      <c r="U165" s="32" t="s">
        <v>637</v>
      </c>
      <c r="V165" s="31"/>
      <c r="W165" s="31"/>
      <c r="X165" s="31"/>
      <c r="Y165" s="1"/>
      <c r="Z165" s="1"/>
    </row>
    <row r="166" spans="1:26">
      <c r="A166" s="91" t="s">
        <v>632</v>
      </c>
      <c r="B166" s="34" t="s">
        <v>656</v>
      </c>
      <c r="C166" s="107"/>
      <c r="D166" s="108"/>
      <c r="E166" s="31"/>
      <c r="F166" s="31"/>
      <c r="G166" s="31"/>
      <c r="H166" s="33"/>
      <c r="I166" s="31"/>
      <c r="J166" s="31"/>
      <c r="K166" s="31"/>
      <c r="L166" s="31"/>
      <c r="M166" s="31"/>
      <c r="N166" s="31"/>
      <c r="O166" s="31"/>
      <c r="P166" s="31"/>
      <c r="Q166" s="31"/>
      <c r="R166" s="31"/>
      <c r="S166" s="31"/>
      <c r="T166" s="31"/>
      <c r="U166" s="32">
        <v>1</v>
      </c>
      <c r="V166" s="31"/>
      <c r="W166" s="31"/>
      <c r="X166" s="31"/>
      <c r="Y166" s="1"/>
    </row>
    <row r="167" spans="1:26">
      <c r="A167" s="91" t="s">
        <v>653</v>
      </c>
      <c r="B167" s="34" t="s">
        <v>656</v>
      </c>
      <c r="C167" s="107"/>
      <c r="D167" s="108"/>
      <c r="E167" s="31"/>
      <c r="F167" s="31"/>
      <c r="G167" s="31"/>
      <c r="H167" s="31"/>
      <c r="I167" s="31"/>
      <c r="J167" s="31"/>
      <c r="K167" s="31"/>
      <c r="L167" s="31">
        <v>2</v>
      </c>
      <c r="M167" s="31">
        <v>1</v>
      </c>
      <c r="N167" s="31">
        <v>1</v>
      </c>
      <c r="O167" s="31">
        <v>1</v>
      </c>
      <c r="P167" s="31"/>
      <c r="Q167" s="31"/>
      <c r="R167" s="31"/>
      <c r="S167" s="31"/>
      <c r="T167" s="31"/>
      <c r="U167" s="32" t="s">
        <v>637</v>
      </c>
      <c r="V167" s="31" t="s">
        <v>637</v>
      </c>
      <c r="W167" s="31" t="s">
        <v>637</v>
      </c>
      <c r="X167" s="31"/>
      <c r="Y167" s="1"/>
      <c r="Z167" s="1"/>
    </row>
    <row r="168" spans="1:26">
      <c r="A168" s="33" t="s">
        <v>747</v>
      </c>
      <c r="B168" s="34" t="s">
        <v>656</v>
      </c>
      <c r="C168" s="107" t="s">
        <v>1008</v>
      </c>
      <c r="D168" s="108">
        <v>25</v>
      </c>
      <c r="E168" s="31"/>
      <c r="F168" s="31" t="s">
        <v>637</v>
      </c>
      <c r="G168" s="31"/>
      <c r="H168" s="31"/>
      <c r="I168" s="31"/>
      <c r="J168" s="31"/>
      <c r="K168" s="31"/>
      <c r="L168" s="31"/>
      <c r="M168" s="31"/>
      <c r="N168" s="31"/>
      <c r="O168" s="31" t="s">
        <v>637</v>
      </c>
      <c r="P168" s="31"/>
      <c r="Q168" s="31"/>
      <c r="R168" s="31"/>
      <c r="S168" s="31"/>
      <c r="T168" s="31"/>
      <c r="U168" s="32"/>
      <c r="V168" s="31"/>
      <c r="W168" s="31"/>
      <c r="X168" s="31"/>
      <c r="Y168" s="1"/>
      <c r="Z168" s="1"/>
    </row>
    <row r="169" spans="1:26">
      <c r="A169" s="33" t="s">
        <v>748</v>
      </c>
      <c r="B169" s="34" t="s">
        <v>656</v>
      </c>
      <c r="C169" s="107" t="s">
        <v>1030</v>
      </c>
      <c r="D169" s="108">
        <v>125</v>
      </c>
      <c r="E169" s="31">
        <v>3</v>
      </c>
      <c r="F169" s="31">
        <v>4</v>
      </c>
      <c r="G169" s="31">
        <v>3</v>
      </c>
      <c r="H169" s="31">
        <v>1</v>
      </c>
      <c r="I169" s="31">
        <v>2</v>
      </c>
      <c r="J169" s="31">
        <v>2</v>
      </c>
      <c r="K169" s="31">
        <v>1</v>
      </c>
      <c r="L169" s="31"/>
      <c r="M169" s="31"/>
      <c r="N169" s="31"/>
      <c r="O169" s="31"/>
      <c r="P169" s="31"/>
      <c r="Q169" s="31">
        <v>1</v>
      </c>
      <c r="R169" s="31"/>
      <c r="S169" s="31">
        <v>1</v>
      </c>
      <c r="T169" s="31">
        <v>3</v>
      </c>
      <c r="U169" s="32">
        <v>2</v>
      </c>
      <c r="V169" s="31"/>
      <c r="W169" s="31"/>
      <c r="X169" s="31"/>
      <c r="Y169" s="1"/>
      <c r="Z169" s="1"/>
    </row>
    <row r="170" spans="1:26">
      <c r="A170" s="33" t="s">
        <v>749</v>
      </c>
      <c r="B170" s="34" t="s">
        <v>656</v>
      </c>
      <c r="C170" s="107" t="s">
        <v>1000</v>
      </c>
      <c r="D170" s="108">
        <v>65</v>
      </c>
      <c r="E170" s="31"/>
      <c r="F170" s="31" t="s">
        <v>637</v>
      </c>
      <c r="G170" s="31"/>
      <c r="H170" s="31"/>
      <c r="I170" s="31"/>
      <c r="J170" s="31"/>
      <c r="K170" s="31"/>
      <c r="L170" s="31"/>
      <c r="M170" s="31"/>
      <c r="N170" s="31"/>
      <c r="O170" s="31"/>
      <c r="P170" s="31"/>
      <c r="Q170" s="31"/>
      <c r="R170" s="31"/>
      <c r="S170" s="31"/>
      <c r="T170" s="31"/>
      <c r="U170" s="32"/>
      <c r="V170" s="31"/>
      <c r="W170" s="31"/>
      <c r="X170" s="31"/>
      <c r="Y170" s="1"/>
    </row>
    <row r="171" spans="1:26">
      <c r="A171" s="91" t="s">
        <v>654</v>
      </c>
      <c r="B171" s="34" t="s">
        <v>656</v>
      </c>
      <c r="C171" s="107"/>
      <c r="D171" s="108"/>
      <c r="E171" s="31" t="s">
        <v>637</v>
      </c>
      <c r="F171" s="31"/>
      <c r="G171" s="31"/>
      <c r="H171" s="31"/>
      <c r="I171" s="31"/>
      <c r="J171" s="31" t="s">
        <v>637</v>
      </c>
      <c r="K171" s="31"/>
      <c r="L171" s="31">
        <v>1</v>
      </c>
      <c r="M171" s="31" t="s">
        <v>637</v>
      </c>
      <c r="N171" s="31"/>
      <c r="O171" s="31"/>
      <c r="P171" s="31" t="s">
        <v>637</v>
      </c>
      <c r="Q171" s="31"/>
      <c r="R171" s="31"/>
      <c r="S171" s="31"/>
      <c r="T171" s="31"/>
      <c r="U171" s="32"/>
      <c r="V171" s="31"/>
      <c r="W171" s="31" t="s">
        <v>637</v>
      </c>
      <c r="X171" s="31"/>
      <c r="Y171" s="1"/>
      <c r="Z171" s="1"/>
    </row>
    <row r="172" spans="1:26">
      <c r="A172" s="33" t="s">
        <v>750</v>
      </c>
      <c r="B172" s="34" t="s">
        <v>656</v>
      </c>
      <c r="C172" s="107" t="s">
        <v>999</v>
      </c>
      <c r="D172" s="108">
        <v>75</v>
      </c>
      <c r="E172" s="31"/>
      <c r="F172" s="31"/>
      <c r="G172" s="31"/>
      <c r="H172" s="31"/>
      <c r="I172" s="31"/>
      <c r="J172" s="31"/>
      <c r="K172" s="31"/>
      <c r="L172" s="31">
        <v>1</v>
      </c>
      <c r="M172" s="31"/>
      <c r="N172" s="31"/>
      <c r="O172" s="31"/>
      <c r="P172" s="31" t="s">
        <v>637</v>
      </c>
      <c r="Q172" s="31"/>
      <c r="R172" s="31"/>
      <c r="S172" s="31"/>
      <c r="T172" s="31"/>
      <c r="U172" s="32"/>
      <c r="V172" s="31"/>
      <c r="W172" s="31"/>
      <c r="X172" s="31"/>
      <c r="Y172" s="1"/>
      <c r="Z172" s="1"/>
    </row>
    <row r="173" spans="1:26">
      <c r="A173" s="37" t="s">
        <v>751</v>
      </c>
      <c r="B173" s="38" t="s">
        <v>656</v>
      </c>
      <c r="C173" s="107"/>
      <c r="D173" s="108">
        <v>10</v>
      </c>
      <c r="E173" s="37"/>
      <c r="F173" s="37"/>
      <c r="G173" s="37"/>
      <c r="H173" s="37"/>
      <c r="I173" s="37"/>
      <c r="J173" s="37"/>
      <c r="K173" s="37"/>
      <c r="L173" s="37"/>
      <c r="M173" s="37"/>
      <c r="N173" s="37"/>
      <c r="O173" s="37"/>
      <c r="P173" s="37"/>
      <c r="Q173" s="39" t="s">
        <v>637</v>
      </c>
      <c r="R173" s="33"/>
      <c r="S173" s="37"/>
      <c r="T173" s="39"/>
      <c r="U173" s="40"/>
      <c r="V173" s="37"/>
      <c r="W173" s="37"/>
      <c r="X173" s="37"/>
    </row>
    <row r="174" spans="1:26">
      <c r="A174" s="33" t="s">
        <v>752</v>
      </c>
      <c r="B174" s="34" t="s">
        <v>656</v>
      </c>
      <c r="C174" s="107" t="s">
        <v>1031</v>
      </c>
      <c r="D174" s="108">
        <v>35</v>
      </c>
      <c r="E174" s="33"/>
      <c r="F174" s="33"/>
      <c r="G174" s="33"/>
      <c r="H174" s="33"/>
      <c r="I174" s="33"/>
      <c r="J174" s="33"/>
      <c r="K174" s="33"/>
      <c r="L174" s="33"/>
      <c r="M174" s="33"/>
      <c r="N174" s="33"/>
      <c r="O174" s="33"/>
      <c r="P174" s="31" t="s">
        <v>637</v>
      </c>
      <c r="Q174" s="31"/>
      <c r="R174" s="31"/>
      <c r="S174" s="31"/>
      <c r="T174" s="31"/>
      <c r="U174" s="32"/>
      <c r="V174" s="33"/>
      <c r="W174" s="33"/>
      <c r="X174" s="33"/>
      <c r="Y174" s="1"/>
    </row>
    <row r="175" spans="1:26">
      <c r="A175" s="33" t="s">
        <v>753</v>
      </c>
      <c r="B175" s="34" t="s">
        <v>656</v>
      </c>
      <c r="C175" s="107" t="s">
        <v>1011</v>
      </c>
      <c r="D175" s="108">
        <v>100</v>
      </c>
      <c r="E175" s="31">
        <v>2</v>
      </c>
      <c r="F175" s="31"/>
      <c r="G175" s="31" t="s">
        <v>637</v>
      </c>
      <c r="H175" s="33"/>
      <c r="I175" s="31" t="s">
        <v>637</v>
      </c>
      <c r="J175" s="31"/>
      <c r="K175" s="31"/>
      <c r="L175" s="31"/>
      <c r="M175" s="31"/>
      <c r="N175" s="31"/>
      <c r="O175" s="31"/>
      <c r="P175" s="31"/>
      <c r="Q175" s="31">
        <v>1</v>
      </c>
      <c r="R175" s="31">
        <v>1</v>
      </c>
      <c r="S175" s="31" t="s">
        <v>637</v>
      </c>
      <c r="T175" s="31"/>
      <c r="U175" s="32" t="s">
        <v>637</v>
      </c>
      <c r="V175" s="31"/>
      <c r="W175" s="31"/>
      <c r="X175" s="31"/>
      <c r="Y175" s="1"/>
    </row>
    <row r="176" spans="1:26">
      <c r="A176" s="33" t="s">
        <v>754</v>
      </c>
      <c r="B176" s="34" t="s">
        <v>656</v>
      </c>
      <c r="C176" s="107" t="s">
        <v>1027</v>
      </c>
      <c r="D176" s="108">
        <v>15</v>
      </c>
      <c r="E176" s="31" t="s">
        <v>637</v>
      </c>
      <c r="F176" s="31" t="s">
        <v>637</v>
      </c>
      <c r="G176" s="31" t="s">
        <v>637</v>
      </c>
      <c r="H176" s="31"/>
      <c r="I176" s="31">
        <v>1</v>
      </c>
      <c r="J176" s="31">
        <v>1</v>
      </c>
      <c r="K176" s="31"/>
      <c r="L176" s="31"/>
      <c r="M176" s="31"/>
      <c r="N176" s="31"/>
      <c r="O176" s="31"/>
      <c r="P176" s="31"/>
      <c r="Q176" s="31" t="s">
        <v>637</v>
      </c>
      <c r="R176" s="31"/>
      <c r="S176" s="31" t="s">
        <v>637</v>
      </c>
      <c r="T176" s="31"/>
      <c r="U176" s="32" t="s">
        <v>637</v>
      </c>
      <c r="V176" s="31"/>
      <c r="W176" s="31"/>
      <c r="X176" s="31"/>
      <c r="Y176" s="1"/>
      <c r="Z176" s="1"/>
    </row>
    <row r="177" spans="1:26">
      <c r="A177" s="91" t="s">
        <v>633</v>
      </c>
      <c r="B177" s="34" t="s">
        <v>656</v>
      </c>
      <c r="C177" s="107"/>
      <c r="D177" s="108"/>
      <c r="E177" s="31" t="s">
        <v>637</v>
      </c>
      <c r="F177" s="31" t="s">
        <v>637</v>
      </c>
      <c r="G177" s="31" t="s">
        <v>637</v>
      </c>
      <c r="H177" s="31"/>
      <c r="I177" s="31"/>
      <c r="J177" s="31"/>
      <c r="K177" s="31">
        <v>1</v>
      </c>
      <c r="L177" s="31"/>
      <c r="M177" s="31"/>
      <c r="N177" s="31"/>
      <c r="O177" s="31">
        <v>1</v>
      </c>
      <c r="P177" s="31">
        <v>1</v>
      </c>
      <c r="Q177" s="31"/>
      <c r="R177" s="31"/>
      <c r="S177" s="31"/>
      <c r="T177" s="31"/>
      <c r="U177" s="32"/>
      <c r="V177" s="31"/>
      <c r="W177" s="31"/>
      <c r="X177" s="31"/>
      <c r="Y177" s="1"/>
      <c r="Z177" s="1"/>
    </row>
    <row r="178" spans="1:26">
      <c r="A178" s="33" t="s">
        <v>755</v>
      </c>
      <c r="B178" s="34" t="s">
        <v>656</v>
      </c>
      <c r="C178" s="107" t="s">
        <v>1017</v>
      </c>
      <c r="D178" s="108">
        <v>20</v>
      </c>
      <c r="E178" s="33"/>
      <c r="F178" s="33"/>
      <c r="G178" s="33"/>
      <c r="H178" s="33"/>
      <c r="I178" s="33"/>
      <c r="J178" s="33"/>
      <c r="K178" s="33"/>
      <c r="L178" s="33"/>
      <c r="M178" s="33"/>
      <c r="N178" s="33"/>
      <c r="O178" s="33"/>
      <c r="P178" s="31" t="s">
        <v>637</v>
      </c>
      <c r="Q178" s="31"/>
      <c r="R178" s="31"/>
      <c r="S178" s="31"/>
      <c r="T178" s="31"/>
      <c r="U178" s="32"/>
      <c r="V178" s="33"/>
      <c r="W178" s="33"/>
      <c r="X178" s="33"/>
      <c r="Y178" s="1"/>
    </row>
    <row r="179" spans="1:26">
      <c r="A179" s="37" t="s">
        <v>756</v>
      </c>
      <c r="B179" s="38" t="s">
        <v>656</v>
      </c>
      <c r="C179" s="107"/>
      <c r="D179" s="108">
        <v>7</v>
      </c>
      <c r="E179" s="39" t="s">
        <v>637</v>
      </c>
      <c r="F179" s="39" t="s">
        <v>637</v>
      </c>
      <c r="G179" s="39" t="s">
        <v>637</v>
      </c>
      <c r="H179" s="39" t="s">
        <v>637</v>
      </c>
      <c r="I179" s="39"/>
      <c r="J179" s="39"/>
      <c r="K179" s="39"/>
      <c r="L179" s="39"/>
      <c r="M179" s="39"/>
      <c r="N179" s="39"/>
      <c r="O179" s="39"/>
      <c r="P179" s="39"/>
      <c r="Q179" s="39"/>
      <c r="R179" s="31"/>
      <c r="S179" s="39"/>
      <c r="T179" s="39"/>
      <c r="U179" s="41"/>
      <c r="V179" s="39"/>
      <c r="W179" s="39"/>
      <c r="X179" s="39"/>
      <c r="Y179" s="1"/>
    </row>
    <row r="180" spans="1:26">
      <c r="A180" s="37" t="s">
        <v>757</v>
      </c>
      <c r="B180" s="38" t="s">
        <v>656</v>
      </c>
      <c r="C180" s="107" t="s">
        <v>1029</v>
      </c>
      <c r="D180" s="108">
        <v>30</v>
      </c>
      <c r="E180" s="39"/>
      <c r="F180" s="39"/>
      <c r="G180" s="39">
        <v>1</v>
      </c>
      <c r="H180" s="39"/>
      <c r="I180" s="39"/>
      <c r="J180" s="39"/>
      <c r="K180" s="39"/>
      <c r="L180" s="39"/>
      <c r="M180" s="39"/>
      <c r="N180" s="39"/>
      <c r="O180" s="39"/>
      <c r="P180" s="39"/>
      <c r="Q180" s="39"/>
      <c r="R180" s="31"/>
      <c r="S180" s="39"/>
      <c r="T180" s="39"/>
      <c r="U180" s="41"/>
      <c r="V180" s="39"/>
      <c r="W180" s="39"/>
      <c r="X180" s="39"/>
      <c r="Y180" s="1"/>
    </row>
    <row r="181" spans="1:26">
      <c r="A181" s="37" t="s">
        <v>758</v>
      </c>
      <c r="B181" s="38" t="s">
        <v>656</v>
      </c>
      <c r="C181" s="107" t="s">
        <v>1031</v>
      </c>
      <c r="D181" s="108">
        <v>35</v>
      </c>
      <c r="E181" s="39" t="s">
        <v>637</v>
      </c>
      <c r="F181" s="39"/>
      <c r="G181" s="39"/>
      <c r="H181" s="39"/>
      <c r="I181" s="39"/>
      <c r="J181" s="39"/>
      <c r="K181" s="39"/>
      <c r="L181" s="39"/>
      <c r="M181" s="39"/>
      <c r="N181" s="39"/>
      <c r="O181" s="39"/>
      <c r="P181" s="39"/>
      <c r="Q181" s="39"/>
      <c r="R181" s="31"/>
      <c r="S181" s="39"/>
      <c r="T181" s="39"/>
      <c r="U181" s="41"/>
      <c r="V181" s="39"/>
      <c r="W181" s="39"/>
      <c r="X181" s="39"/>
      <c r="Y181" s="1"/>
    </row>
    <row r="182" spans="1:26">
      <c r="A182" s="33" t="s">
        <v>759</v>
      </c>
      <c r="B182" s="34" t="s">
        <v>656</v>
      </c>
      <c r="C182" s="107" t="s">
        <v>1032</v>
      </c>
      <c r="D182" s="108">
        <v>10</v>
      </c>
      <c r="E182" s="31"/>
      <c r="F182" s="31">
        <v>2</v>
      </c>
      <c r="G182" s="31">
        <v>1</v>
      </c>
      <c r="H182" s="31">
        <v>1</v>
      </c>
      <c r="I182" s="31"/>
      <c r="J182" s="31" t="s">
        <v>637</v>
      </c>
      <c r="K182" s="31"/>
      <c r="L182" s="31"/>
      <c r="M182" s="31"/>
      <c r="N182" s="31"/>
      <c r="O182" s="31"/>
      <c r="P182" s="31"/>
      <c r="Q182" s="31"/>
      <c r="R182" s="31"/>
      <c r="S182" s="31"/>
      <c r="T182" s="31"/>
      <c r="U182" s="32"/>
      <c r="V182" s="31"/>
      <c r="W182" s="31"/>
      <c r="X182" s="31"/>
      <c r="Y182" s="1"/>
      <c r="Z182" s="1"/>
    </row>
    <row r="183" spans="1:26">
      <c r="A183" s="37" t="s">
        <v>760</v>
      </c>
      <c r="B183" s="38" t="s">
        <v>656</v>
      </c>
      <c r="C183" s="107" t="s">
        <v>1033</v>
      </c>
      <c r="D183" s="108">
        <v>95</v>
      </c>
      <c r="E183" s="39">
        <v>1</v>
      </c>
      <c r="F183" s="39"/>
      <c r="G183" s="39"/>
      <c r="H183" s="39" t="s">
        <v>637</v>
      </c>
      <c r="I183" s="39" t="s">
        <v>637</v>
      </c>
      <c r="J183" s="39"/>
      <c r="K183" s="39">
        <v>2</v>
      </c>
      <c r="L183" s="39"/>
      <c r="M183" s="39"/>
      <c r="N183" s="39"/>
      <c r="O183" s="39"/>
      <c r="P183" s="39"/>
      <c r="Q183" s="39"/>
      <c r="R183" s="39"/>
      <c r="S183" s="39" t="s">
        <v>637</v>
      </c>
      <c r="T183" s="39">
        <v>3</v>
      </c>
      <c r="U183" s="41"/>
      <c r="V183" s="39"/>
      <c r="W183" s="39"/>
      <c r="X183" s="39"/>
      <c r="Y183" s="1"/>
    </row>
    <row r="184" spans="1:26">
      <c r="A184" s="37" t="s">
        <v>761</v>
      </c>
      <c r="B184" s="38" t="s">
        <v>656</v>
      </c>
      <c r="C184" s="107" t="s">
        <v>1022</v>
      </c>
      <c r="D184" s="108">
        <v>15</v>
      </c>
      <c r="E184" s="39"/>
      <c r="F184" s="39"/>
      <c r="G184" s="39"/>
      <c r="H184" s="39"/>
      <c r="I184" s="39"/>
      <c r="J184" s="39"/>
      <c r="K184" s="39" t="s">
        <v>637</v>
      </c>
      <c r="L184" s="39"/>
      <c r="M184" s="39"/>
      <c r="N184" s="39"/>
      <c r="O184" s="39"/>
      <c r="P184" s="39"/>
      <c r="Q184" s="39"/>
      <c r="R184" s="39"/>
      <c r="S184" s="39"/>
      <c r="T184" s="39"/>
      <c r="U184" s="39"/>
      <c r="V184" s="39"/>
      <c r="W184" s="39" t="s">
        <v>637</v>
      </c>
      <c r="X184" s="39"/>
      <c r="Y184" s="1"/>
      <c r="Z184" s="1"/>
    </row>
    <row r="185" spans="1:26">
      <c r="A185" s="91" t="s">
        <v>655</v>
      </c>
      <c r="B185" s="34" t="s">
        <v>656</v>
      </c>
      <c r="C185" s="107"/>
      <c r="D185" s="108"/>
      <c r="E185" s="33"/>
      <c r="F185" s="33"/>
      <c r="G185" s="33"/>
      <c r="H185" s="31"/>
      <c r="I185" s="33"/>
      <c r="J185" s="33"/>
      <c r="K185" s="33"/>
      <c r="L185" s="33"/>
      <c r="M185" s="33"/>
      <c r="N185" s="33"/>
      <c r="O185" s="33"/>
      <c r="P185" s="31" t="s">
        <v>637</v>
      </c>
      <c r="Q185" s="31"/>
      <c r="R185" s="31"/>
      <c r="S185" s="31"/>
      <c r="T185" s="31"/>
      <c r="U185" s="31"/>
      <c r="V185" s="33"/>
      <c r="W185" s="33"/>
      <c r="X185" s="33"/>
      <c r="Y185" s="1"/>
    </row>
    <row r="186" spans="1:26">
      <c r="A186" s="33" t="s">
        <v>762</v>
      </c>
      <c r="B186" s="34" t="s">
        <v>656</v>
      </c>
      <c r="C186" s="109" t="s">
        <v>1012</v>
      </c>
      <c r="D186" s="110">
        <v>80</v>
      </c>
      <c r="E186" s="31">
        <v>1</v>
      </c>
      <c r="F186" s="31"/>
      <c r="G186" s="31" t="s">
        <v>637</v>
      </c>
      <c r="H186" s="31"/>
      <c r="I186" s="31"/>
      <c r="J186" s="31"/>
      <c r="K186" s="31"/>
      <c r="L186" s="31"/>
      <c r="M186" s="31"/>
      <c r="N186" s="31"/>
      <c r="O186" s="31"/>
      <c r="P186" s="31"/>
      <c r="Q186" s="31"/>
      <c r="R186" s="31"/>
      <c r="S186" s="31"/>
      <c r="T186" s="31"/>
      <c r="U186" s="31"/>
      <c r="V186" s="31"/>
      <c r="W186" s="31"/>
      <c r="X186" s="31"/>
      <c r="Y186" s="1"/>
    </row>
    <row r="187" spans="1:26">
      <c r="A187" s="33" t="s">
        <v>763</v>
      </c>
      <c r="B187" s="34" t="s">
        <v>656</v>
      </c>
      <c r="C187" s="109" t="s">
        <v>1020</v>
      </c>
      <c r="D187" s="110">
        <v>55</v>
      </c>
      <c r="E187" s="31"/>
      <c r="F187" s="31"/>
      <c r="G187" s="31">
        <v>1</v>
      </c>
      <c r="H187" s="31" t="s">
        <v>637</v>
      </c>
      <c r="I187" s="31"/>
      <c r="J187" s="31"/>
      <c r="K187" s="31"/>
      <c r="L187" s="31"/>
      <c r="M187" s="31"/>
      <c r="N187" s="31"/>
      <c r="O187" s="31"/>
      <c r="P187" s="31"/>
      <c r="Q187" s="31" t="s">
        <v>637</v>
      </c>
      <c r="R187" s="31"/>
      <c r="S187" s="31"/>
      <c r="T187" s="31"/>
      <c r="U187" s="31" t="s">
        <v>637</v>
      </c>
      <c r="V187" s="31"/>
      <c r="W187" s="31"/>
      <c r="X187" s="31"/>
      <c r="Y187" s="1"/>
    </row>
    <row r="188" spans="1:26">
      <c r="A188" s="33" t="s">
        <v>764</v>
      </c>
      <c r="B188" s="34" t="s">
        <v>656</v>
      </c>
      <c r="C188" s="107" t="s">
        <v>998</v>
      </c>
      <c r="D188" s="108">
        <v>50</v>
      </c>
      <c r="E188" s="31" t="s">
        <v>637</v>
      </c>
      <c r="F188" s="33"/>
      <c r="G188" s="33"/>
      <c r="H188" s="33"/>
      <c r="I188" s="31"/>
      <c r="J188" s="33"/>
      <c r="K188" s="33"/>
      <c r="L188" s="33"/>
      <c r="M188" s="33"/>
      <c r="N188" s="33"/>
      <c r="O188" s="33"/>
      <c r="P188" s="31"/>
      <c r="Q188" s="31" t="s">
        <v>637</v>
      </c>
      <c r="R188" s="33"/>
      <c r="S188" s="31" t="s">
        <v>637</v>
      </c>
      <c r="T188" s="31"/>
      <c r="U188" s="31" t="s">
        <v>637</v>
      </c>
      <c r="V188" s="33"/>
      <c r="W188" s="33"/>
      <c r="X188" s="33"/>
    </row>
    <row r="189" spans="1:26">
      <c r="A189" s="33" t="s">
        <v>765</v>
      </c>
      <c r="B189" s="34" t="s">
        <v>656</v>
      </c>
      <c r="C189" s="95" t="s">
        <v>1046</v>
      </c>
      <c r="D189" s="96">
        <v>35</v>
      </c>
      <c r="E189" s="31"/>
      <c r="F189" s="31">
        <v>1</v>
      </c>
      <c r="G189" s="31">
        <v>1</v>
      </c>
      <c r="H189" s="31"/>
      <c r="I189" s="31"/>
      <c r="J189" s="31" t="s">
        <v>637</v>
      </c>
      <c r="K189" s="31" t="s">
        <v>637</v>
      </c>
      <c r="L189" s="31"/>
      <c r="M189" s="31"/>
      <c r="N189" s="31"/>
      <c r="O189" s="31"/>
      <c r="P189" s="31"/>
      <c r="Q189" s="31"/>
      <c r="R189" s="31"/>
      <c r="S189" s="31"/>
      <c r="T189" s="31"/>
      <c r="U189" s="31"/>
      <c r="V189" s="31"/>
      <c r="W189" s="31"/>
      <c r="X189" s="31"/>
      <c r="Y189" s="1"/>
      <c r="Z189" s="1"/>
    </row>
    <row r="190" spans="1:26">
      <c r="A190" s="33" t="s">
        <v>766</v>
      </c>
      <c r="B190" s="34" t="s">
        <v>656</v>
      </c>
      <c r="C190" s="95" t="s">
        <v>1018</v>
      </c>
      <c r="D190" s="96">
        <v>12</v>
      </c>
      <c r="E190" s="31"/>
      <c r="F190" s="31"/>
      <c r="G190" s="31"/>
      <c r="H190" s="31"/>
      <c r="I190" s="31"/>
      <c r="J190" s="31"/>
      <c r="K190" s="31"/>
      <c r="L190" s="31" t="s">
        <v>637</v>
      </c>
      <c r="M190" s="31">
        <v>1</v>
      </c>
      <c r="N190" s="31"/>
      <c r="O190" s="31"/>
      <c r="P190" s="31"/>
      <c r="Q190" s="31"/>
      <c r="R190" s="31"/>
      <c r="S190" s="31"/>
      <c r="T190" s="31"/>
      <c r="U190" s="31"/>
      <c r="V190" s="31"/>
      <c r="W190" s="31"/>
      <c r="X190" s="31"/>
    </row>
    <row r="191" spans="1:26">
      <c r="J191" s="1"/>
      <c r="K191" s="1"/>
    </row>
  </sheetData>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E3EBC-D6A7-4CB3-AFF7-61BF43BE54EE}">
  <dimension ref="A1:T314"/>
  <sheetViews>
    <sheetView tabSelected="1" topLeftCell="A12" workbookViewId="0">
      <selection activeCell="C34" sqref="C34"/>
    </sheetView>
  </sheetViews>
  <sheetFormatPr defaultRowHeight="14.5"/>
  <cols>
    <col min="18" max="18" width="6.1796875" customWidth="1"/>
  </cols>
  <sheetData>
    <row r="1" spans="1:20" ht="15" thickBot="1">
      <c r="A1" s="49" t="s">
        <v>1054</v>
      </c>
      <c r="B1" s="49" t="s">
        <v>487</v>
      </c>
      <c r="C1" s="49" t="s">
        <v>488</v>
      </c>
      <c r="D1" s="49" t="s">
        <v>489</v>
      </c>
      <c r="E1" s="49" t="s">
        <v>490</v>
      </c>
      <c r="F1" s="49" t="s">
        <v>788</v>
      </c>
      <c r="G1" s="49" t="s">
        <v>491</v>
      </c>
      <c r="H1" s="49" t="s">
        <v>789</v>
      </c>
      <c r="I1" s="49" t="s">
        <v>492</v>
      </c>
      <c r="J1" s="49" t="s">
        <v>493</v>
      </c>
      <c r="K1" s="49" t="s">
        <v>494</v>
      </c>
      <c r="L1" s="49" t="s">
        <v>495</v>
      </c>
      <c r="M1" s="49" t="s">
        <v>496</v>
      </c>
      <c r="N1" s="49" t="s">
        <v>790</v>
      </c>
      <c r="O1" s="49" t="s">
        <v>791</v>
      </c>
      <c r="P1" s="49" t="s">
        <v>497</v>
      </c>
      <c r="Q1" s="49" t="s">
        <v>498</v>
      </c>
      <c r="R1" s="49" t="s">
        <v>499</v>
      </c>
      <c r="S1" s="49" t="s">
        <v>500</v>
      </c>
      <c r="T1" s="50" t="s">
        <v>792</v>
      </c>
    </row>
    <row r="2" spans="1:20">
      <c r="A2" s="2">
        <v>5</v>
      </c>
      <c r="B2" s="3" t="s">
        <v>501</v>
      </c>
      <c r="C2" s="2" t="s">
        <v>793</v>
      </c>
      <c r="D2" s="2">
        <v>2</v>
      </c>
      <c r="E2" s="2">
        <v>1</v>
      </c>
      <c r="F2" s="2"/>
      <c r="G2" s="2">
        <v>175</v>
      </c>
      <c r="H2" s="2"/>
      <c r="I2" s="2" t="s">
        <v>502</v>
      </c>
      <c r="J2" s="2">
        <v>9</v>
      </c>
      <c r="K2" s="2">
        <v>73</v>
      </c>
      <c r="L2" s="2">
        <v>58</v>
      </c>
      <c r="M2" s="2">
        <v>63</v>
      </c>
      <c r="N2" s="2"/>
      <c r="O2" s="2"/>
      <c r="P2" s="2">
        <v>2</v>
      </c>
      <c r="Q2" s="2">
        <v>1</v>
      </c>
      <c r="R2" s="2">
        <v>0</v>
      </c>
      <c r="S2" s="2">
        <v>0</v>
      </c>
      <c r="T2" s="51">
        <v>0</v>
      </c>
    </row>
    <row r="3" spans="1:20">
      <c r="A3" s="1">
        <v>10</v>
      </c>
      <c r="B3" s="4" t="s">
        <v>501</v>
      </c>
      <c r="C3" s="1" t="s">
        <v>793</v>
      </c>
      <c r="D3" s="1">
        <v>3</v>
      </c>
      <c r="E3" s="1">
        <v>1</v>
      </c>
      <c r="F3" s="1"/>
      <c r="G3" s="1">
        <v>160</v>
      </c>
      <c r="H3" s="1"/>
      <c r="I3" s="1" t="s">
        <v>503</v>
      </c>
      <c r="J3" s="1">
        <v>6</v>
      </c>
      <c r="K3" s="1">
        <v>65</v>
      </c>
      <c r="L3" s="1">
        <v>59</v>
      </c>
      <c r="M3" s="1">
        <v>71</v>
      </c>
      <c r="N3" s="1"/>
      <c r="O3" s="1"/>
      <c r="P3" s="1">
        <v>2</v>
      </c>
      <c r="Q3" s="1">
        <v>1</v>
      </c>
      <c r="R3" s="1">
        <v>1</v>
      </c>
      <c r="S3" s="1">
        <v>0</v>
      </c>
      <c r="T3" s="52">
        <v>0</v>
      </c>
    </row>
    <row r="4" spans="1:20">
      <c r="A4" s="1">
        <v>51</v>
      </c>
      <c r="B4" s="4" t="s">
        <v>501</v>
      </c>
      <c r="C4" s="1" t="s">
        <v>504</v>
      </c>
      <c r="D4" s="1">
        <v>2</v>
      </c>
      <c r="E4" s="1">
        <v>1</v>
      </c>
      <c r="F4" s="1"/>
      <c r="G4" s="1">
        <v>130</v>
      </c>
      <c r="H4" s="1"/>
      <c r="I4" s="1" t="s">
        <v>505</v>
      </c>
      <c r="J4" s="1">
        <v>7</v>
      </c>
      <c r="K4" s="1">
        <v>63</v>
      </c>
      <c r="L4" s="1">
        <v>61</v>
      </c>
      <c r="M4" s="1">
        <v>61</v>
      </c>
      <c r="N4" s="1"/>
      <c r="O4" s="1"/>
      <c r="P4" s="1">
        <v>0</v>
      </c>
      <c r="Q4" s="1">
        <v>0</v>
      </c>
      <c r="R4" s="1">
        <v>1</v>
      </c>
      <c r="S4" s="1">
        <v>0</v>
      </c>
      <c r="T4" s="52">
        <v>0</v>
      </c>
    </row>
    <row r="5" spans="1:20">
      <c r="A5" s="1">
        <v>56</v>
      </c>
      <c r="B5" s="4" t="s">
        <v>501</v>
      </c>
      <c r="C5" s="1" t="s">
        <v>504</v>
      </c>
      <c r="D5" s="1">
        <v>1</v>
      </c>
      <c r="E5" s="1">
        <v>1</v>
      </c>
      <c r="F5" s="1"/>
      <c r="G5" s="1">
        <v>185</v>
      </c>
      <c r="H5" s="1"/>
      <c r="I5" s="1" t="s">
        <v>79</v>
      </c>
      <c r="J5" s="1">
        <v>8</v>
      </c>
      <c r="K5" s="1">
        <v>98</v>
      </c>
      <c r="L5" s="1">
        <v>85</v>
      </c>
      <c r="M5" s="1">
        <v>93</v>
      </c>
      <c r="N5" s="1"/>
      <c r="O5" s="1"/>
      <c r="P5" s="1">
        <v>1</v>
      </c>
      <c r="Q5" s="1">
        <v>0</v>
      </c>
      <c r="R5" s="1">
        <v>0</v>
      </c>
      <c r="S5" s="1">
        <v>0</v>
      </c>
      <c r="T5" s="52">
        <v>0</v>
      </c>
    </row>
    <row r="6" spans="1:20">
      <c r="A6" s="1">
        <v>60</v>
      </c>
      <c r="B6" s="4" t="s">
        <v>501</v>
      </c>
      <c r="C6" s="1" t="s">
        <v>504</v>
      </c>
      <c r="D6" s="1">
        <v>1</v>
      </c>
      <c r="E6" s="1">
        <v>1</v>
      </c>
      <c r="F6" s="1"/>
      <c r="G6" s="1">
        <v>105</v>
      </c>
      <c r="H6" s="1"/>
      <c r="I6" s="1" t="s">
        <v>84</v>
      </c>
      <c r="J6" s="1">
        <v>6</v>
      </c>
      <c r="K6" s="1">
        <v>82</v>
      </c>
      <c r="L6" s="1">
        <v>81</v>
      </c>
      <c r="M6" s="1">
        <v>75</v>
      </c>
      <c r="N6" s="1"/>
      <c r="O6" s="1"/>
      <c r="P6" s="1">
        <v>0</v>
      </c>
      <c r="Q6" s="1">
        <v>0</v>
      </c>
      <c r="R6" s="1">
        <v>0</v>
      </c>
      <c r="S6" s="1">
        <v>0</v>
      </c>
      <c r="T6" s="52">
        <v>0</v>
      </c>
    </row>
    <row r="7" spans="1:20">
      <c r="A7" s="1">
        <v>61</v>
      </c>
      <c r="B7" s="4" t="s">
        <v>501</v>
      </c>
      <c r="C7" s="1" t="s">
        <v>504</v>
      </c>
      <c r="D7" s="1">
        <v>1</v>
      </c>
      <c r="E7" s="1">
        <v>1</v>
      </c>
      <c r="F7" s="1"/>
      <c r="G7" s="1">
        <v>230</v>
      </c>
      <c r="H7" s="1"/>
      <c r="I7" s="1" t="s">
        <v>151</v>
      </c>
      <c r="J7" s="1">
        <v>6</v>
      </c>
      <c r="K7" s="1">
        <v>90</v>
      </c>
      <c r="L7" s="1">
        <v>76</v>
      </c>
      <c r="M7" s="1">
        <v>81</v>
      </c>
      <c r="N7" s="1"/>
      <c r="O7" s="1"/>
      <c r="P7" s="1">
        <v>1</v>
      </c>
      <c r="Q7" s="1">
        <v>0</v>
      </c>
      <c r="R7" s="1">
        <v>0</v>
      </c>
      <c r="S7" s="1">
        <v>0</v>
      </c>
      <c r="T7" s="52">
        <v>0</v>
      </c>
    </row>
    <row r="8" spans="1:20">
      <c r="A8" s="1">
        <v>68</v>
      </c>
      <c r="B8" s="4" t="s">
        <v>501</v>
      </c>
      <c r="C8" s="1" t="s">
        <v>504</v>
      </c>
      <c r="D8" s="1">
        <v>1</v>
      </c>
      <c r="E8" s="1">
        <v>2</v>
      </c>
      <c r="F8" s="1" t="s">
        <v>794</v>
      </c>
      <c r="G8" s="1">
        <v>225</v>
      </c>
      <c r="H8" s="1"/>
      <c r="I8" s="1" t="s">
        <v>506</v>
      </c>
      <c r="J8" s="1">
        <v>19</v>
      </c>
      <c r="K8" s="1">
        <v>71</v>
      </c>
      <c r="L8" s="1">
        <v>65</v>
      </c>
      <c r="M8" s="1">
        <v>59</v>
      </c>
      <c r="N8" s="1"/>
      <c r="O8" s="1"/>
      <c r="P8" s="1">
        <v>1</v>
      </c>
      <c r="Q8" s="1">
        <v>0</v>
      </c>
      <c r="R8" s="1">
        <v>0</v>
      </c>
      <c r="S8" s="1">
        <v>0</v>
      </c>
      <c r="T8" s="52">
        <v>0</v>
      </c>
    </row>
    <row r="9" spans="1:20">
      <c r="A9" s="1">
        <v>71</v>
      </c>
      <c r="B9" s="4" t="s">
        <v>501</v>
      </c>
      <c r="C9" s="1" t="s">
        <v>504</v>
      </c>
      <c r="D9" s="1">
        <v>2</v>
      </c>
      <c r="E9" s="1">
        <v>1</v>
      </c>
      <c r="F9" s="1"/>
      <c r="G9" s="1">
        <v>160</v>
      </c>
      <c r="H9" s="1"/>
      <c r="I9" s="1" t="s">
        <v>102</v>
      </c>
      <c r="J9" s="1">
        <v>7</v>
      </c>
      <c r="K9" s="1">
        <v>12</v>
      </c>
      <c r="L9" s="1">
        <v>89</v>
      </c>
      <c r="M9" s="1">
        <v>92</v>
      </c>
      <c r="N9" s="1"/>
      <c r="O9" s="1"/>
      <c r="P9" s="1">
        <v>1</v>
      </c>
      <c r="Q9" s="1">
        <v>1</v>
      </c>
      <c r="R9" s="1">
        <v>0</v>
      </c>
      <c r="S9" s="1">
        <v>0</v>
      </c>
      <c r="T9" s="52">
        <v>0</v>
      </c>
    </row>
    <row r="10" spans="1:20">
      <c r="A10" s="1">
        <v>72</v>
      </c>
      <c r="B10" s="4" t="s">
        <v>501</v>
      </c>
      <c r="C10" s="1" t="s">
        <v>504</v>
      </c>
      <c r="D10" s="1">
        <v>2</v>
      </c>
      <c r="E10" s="1">
        <v>1</v>
      </c>
      <c r="F10" s="1"/>
      <c r="G10" s="1">
        <v>165</v>
      </c>
      <c r="H10" s="1"/>
      <c r="I10" s="1" t="s">
        <v>15</v>
      </c>
      <c r="J10" s="1">
        <v>6</v>
      </c>
      <c r="K10" s="1">
        <v>92</v>
      </c>
      <c r="L10" s="1">
        <v>93</v>
      </c>
      <c r="M10" s="1">
        <v>92</v>
      </c>
      <c r="N10" s="1"/>
      <c r="O10" s="1"/>
      <c r="P10" s="1">
        <v>1</v>
      </c>
      <c r="Q10" s="1">
        <v>1</v>
      </c>
      <c r="R10" s="1">
        <v>1</v>
      </c>
      <c r="S10" s="1">
        <v>0</v>
      </c>
      <c r="T10" s="52">
        <v>0</v>
      </c>
    </row>
    <row r="11" spans="1:20">
      <c r="A11" s="1">
        <v>73</v>
      </c>
      <c r="B11" s="4" t="s">
        <v>501</v>
      </c>
      <c r="C11" s="1" t="s">
        <v>504</v>
      </c>
      <c r="D11" s="1">
        <v>1</v>
      </c>
      <c r="E11" s="1">
        <v>1</v>
      </c>
      <c r="F11" s="1"/>
      <c r="G11" s="1">
        <v>230</v>
      </c>
      <c r="H11" s="1"/>
      <c r="I11" s="1" t="s">
        <v>97</v>
      </c>
      <c r="J11" s="1">
        <v>8</v>
      </c>
      <c r="K11" s="1">
        <v>120</v>
      </c>
      <c r="L11" s="1">
        <v>113</v>
      </c>
      <c r="M11" s="1">
        <v>128</v>
      </c>
      <c r="N11" s="1"/>
      <c r="O11" s="1"/>
      <c r="P11" s="1">
        <v>1</v>
      </c>
      <c r="Q11" s="1">
        <v>0</v>
      </c>
      <c r="R11" s="1">
        <v>1</v>
      </c>
      <c r="S11" s="1">
        <v>0</v>
      </c>
      <c r="T11" s="52">
        <v>0</v>
      </c>
    </row>
    <row r="12" spans="1:20">
      <c r="A12" s="1">
        <v>75</v>
      </c>
      <c r="B12" s="4" t="s">
        <v>501</v>
      </c>
      <c r="C12" s="1" t="s">
        <v>504</v>
      </c>
      <c r="D12" s="1">
        <v>1</v>
      </c>
      <c r="E12" s="1">
        <v>1</v>
      </c>
      <c r="F12" s="1"/>
      <c r="G12" s="1">
        <v>115</v>
      </c>
      <c r="H12" s="1"/>
      <c r="I12" s="1" t="s">
        <v>133</v>
      </c>
      <c r="J12" s="1">
        <v>9</v>
      </c>
      <c r="K12" s="1">
        <v>100</v>
      </c>
      <c r="L12" s="1">
        <v>96</v>
      </c>
      <c r="M12" s="1">
        <v>64</v>
      </c>
      <c r="N12" s="1"/>
      <c r="O12" s="1"/>
      <c r="P12" s="1">
        <v>1</v>
      </c>
      <c r="Q12" s="1">
        <v>0</v>
      </c>
      <c r="R12" s="1">
        <v>0</v>
      </c>
      <c r="S12" s="1">
        <v>0</v>
      </c>
      <c r="T12" s="52">
        <v>0</v>
      </c>
    </row>
    <row r="13" spans="1:20">
      <c r="A13" s="1">
        <v>76</v>
      </c>
      <c r="B13" s="4" t="s">
        <v>501</v>
      </c>
      <c r="C13" s="1" t="s">
        <v>504</v>
      </c>
      <c r="D13" s="1">
        <v>1</v>
      </c>
      <c r="E13" s="1">
        <v>1</v>
      </c>
      <c r="F13" s="1"/>
      <c r="G13" s="1">
        <v>180</v>
      </c>
      <c r="H13" s="1"/>
      <c r="I13" s="1" t="s">
        <v>18</v>
      </c>
      <c r="J13" s="1">
        <v>7</v>
      </c>
      <c r="K13" s="1">
        <v>105</v>
      </c>
      <c r="L13" s="1">
        <v>106</v>
      </c>
      <c r="M13" s="1">
        <v>94</v>
      </c>
      <c r="N13" s="1"/>
      <c r="O13" s="1"/>
      <c r="P13" s="1">
        <v>0</v>
      </c>
      <c r="Q13" s="1">
        <v>0</v>
      </c>
      <c r="R13" s="1">
        <v>0</v>
      </c>
      <c r="S13" s="1">
        <v>1</v>
      </c>
      <c r="T13" s="52">
        <v>0</v>
      </c>
    </row>
    <row r="14" spans="1:20">
      <c r="A14" s="1">
        <v>78</v>
      </c>
      <c r="B14" s="4" t="s">
        <v>501</v>
      </c>
      <c r="C14" s="1" t="s">
        <v>504</v>
      </c>
      <c r="D14" s="1">
        <v>1</v>
      </c>
      <c r="E14" s="1">
        <v>1</v>
      </c>
      <c r="F14" s="1"/>
      <c r="G14" s="1">
        <v>130</v>
      </c>
      <c r="H14" s="1"/>
      <c r="I14" s="1" t="s">
        <v>25</v>
      </c>
      <c r="J14" s="1">
        <v>6</v>
      </c>
      <c r="K14" s="1">
        <v>84</v>
      </c>
      <c r="L14" s="1">
        <v>78</v>
      </c>
      <c r="M14" s="1">
        <v>76</v>
      </c>
      <c r="N14" s="1"/>
      <c r="O14" s="1"/>
      <c r="P14" s="1">
        <v>0</v>
      </c>
      <c r="Q14" s="1">
        <v>0</v>
      </c>
      <c r="R14" s="1">
        <v>1</v>
      </c>
      <c r="S14" s="1">
        <v>0</v>
      </c>
      <c r="T14" s="52">
        <v>0</v>
      </c>
    </row>
    <row r="15" spans="1:20">
      <c r="A15" s="1">
        <v>80</v>
      </c>
      <c r="B15" s="4" t="s">
        <v>501</v>
      </c>
      <c r="C15" s="1" t="s">
        <v>504</v>
      </c>
      <c r="D15" s="1">
        <v>3</v>
      </c>
      <c r="E15" s="1">
        <v>1</v>
      </c>
      <c r="F15" s="1"/>
      <c r="G15" s="1">
        <v>145</v>
      </c>
      <c r="H15" s="1"/>
      <c r="I15" s="1" t="s">
        <v>507</v>
      </c>
      <c r="J15" s="1">
        <v>7</v>
      </c>
      <c r="K15" s="1">
        <v>106</v>
      </c>
      <c r="L15" s="1">
        <v>111</v>
      </c>
      <c r="M15" s="1">
        <v>116</v>
      </c>
      <c r="N15" s="1"/>
      <c r="O15" s="1"/>
      <c r="P15" s="1">
        <v>2</v>
      </c>
      <c r="Q15" s="1">
        <v>2</v>
      </c>
      <c r="R15" s="1">
        <v>1</v>
      </c>
      <c r="S15" s="1">
        <v>0</v>
      </c>
      <c r="T15" s="52">
        <v>0</v>
      </c>
    </row>
    <row r="16" spans="1:20">
      <c r="A16" s="1">
        <v>81</v>
      </c>
      <c r="B16" s="4" t="s">
        <v>501</v>
      </c>
      <c r="C16" s="1" t="s">
        <v>504</v>
      </c>
      <c r="D16" s="1">
        <v>1</v>
      </c>
      <c r="E16" s="1">
        <v>2</v>
      </c>
      <c r="F16" s="1"/>
      <c r="G16" s="1">
        <v>115</v>
      </c>
      <c r="H16" s="1"/>
      <c r="I16" s="1" t="s">
        <v>232</v>
      </c>
      <c r="J16" s="1">
        <v>9</v>
      </c>
      <c r="K16" s="1">
        <v>89</v>
      </c>
      <c r="L16" s="1">
        <v>84</v>
      </c>
      <c r="M16" s="1">
        <v>96</v>
      </c>
      <c r="N16" s="1"/>
      <c r="O16" s="1"/>
      <c r="P16" s="1">
        <v>1</v>
      </c>
      <c r="Q16" s="1">
        <v>0</v>
      </c>
      <c r="R16" s="1">
        <v>0</v>
      </c>
      <c r="S16" s="1">
        <v>0</v>
      </c>
      <c r="T16" s="52">
        <v>0</v>
      </c>
    </row>
    <row r="17" spans="1:20">
      <c r="A17" s="1">
        <v>82</v>
      </c>
      <c r="B17" s="4" t="s">
        <v>501</v>
      </c>
      <c r="C17" s="1" t="s">
        <v>504</v>
      </c>
      <c r="D17" s="1">
        <v>1</v>
      </c>
      <c r="E17" s="1">
        <v>2</v>
      </c>
      <c r="F17" s="1"/>
      <c r="G17" s="1">
        <v>220</v>
      </c>
      <c r="H17" s="1"/>
      <c r="I17" s="1" t="s">
        <v>203</v>
      </c>
      <c r="J17" s="1">
        <v>15</v>
      </c>
      <c r="K17" s="1">
        <v>74</v>
      </c>
      <c r="L17" s="1">
        <v>87</v>
      </c>
      <c r="M17" s="1">
        <v>73</v>
      </c>
      <c r="N17" s="1"/>
      <c r="O17" s="1"/>
      <c r="P17" s="1">
        <v>1</v>
      </c>
      <c r="Q17" s="1">
        <v>0</v>
      </c>
      <c r="R17" s="1">
        <v>0</v>
      </c>
      <c r="S17" s="1">
        <v>0</v>
      </c>
      <c r="T17" s="52">
        <v>0</v>
      </c>
    </row>
    <row r="18" spans="1:20">
      <c r="A18" s="1">
        <v>84</v>
      </c>
      <c r="B18" s="4" t="s">
        <v>501</v>
      </c>
      <c r="C18" s="1" t="s">
        <v>504</v>
      </c>
      <c r="D18" s="1">
        <v>2</v>
      </c>
      <c r="E18" s="1">
        <v>1</v>
      </c>
      <c r="F18" s="1"/>
      <c r="G18" s="1">
        <v>250</v>
      </c>
      <c r="H18" s="1"/>
      <c r="I18" s="1" t="s">
        <v>86</v>
      </c>
      <c r="J18" s="1">
        <v>6</v>
      </c>
      <c r="K18" s="1">
        <v>112</v>
      </c>
      <c r="L18" s="1">
        <v>109</v>
      </c>
      <c r="M18" s="1">
        <v>86</v>
      </c>
      <c r="N18" s="1"/>
      <c r="O18" s="1"/>
      <c r="P18" s="1">
        <v>2</v>
      </c>
      <c r="Q18" s="1">
        <v>1</v>
      </c>
      <c r="R18" s="1">
        <v>1</v>
      </c>
      <c r="S18" s="1">
        <v>0</v>
      </c>
      <c r="T18" s="52">
        <v>0</v>
      </c>
    </row>
    <row r="19" spans="1:20">
      <c r="A19" s="1">
        <v>87</v>
      </c>
      <c r="B19" s="4" t="s">
        <v>501</v>
      </c>
      <c r="C19" s="1" t="s">
        <v>504</v>
      </c>
      <c r="D19" s="1">
        <v>1</v>
      </c>
      <c r="E19" s="1">
        <v>2</v>
      </c>
      <c r="F19" s="1"/>
      <c r="G19" s="1">
        <v>155</v>
      </c>
      <c r="H19" s="1"/>
      <c r="I19" s="1" t="s">
        <v>508</v>
      </c>
      <c r="J19" s="1">
        <v>12</v>
      </c>
      <c r="K19" s="1">
        <v>70</v>
      </c>
      <c r="L19" s="1">
        <v>82</v>
      </c>
      <c r="M19" s="1">
        <v>81</v>
      </c>
      <c r="N19" s="1"/>
      <c r="O19" s="1"/>
      <c r="P19" s="1">
        <v>1</v>
      </c>
      <c r="Q19" s="1">
        <v>0</v>
      </c>
      <c r="R19" s="1">
        <v>0</v>
      </c>
      <c r="S19" s="1">
        <v>0</v>
      </c>
      <c r="T19" s="52">
        <v>0</v>
      </c>
    </row>
    <row r="20" spans="1:20">
      <c r="A20" s="1">
        <v>89</v>
      </c>
      <c r="B20" s="4" t="s">
        <v>501</v>
      </c>
      <c r="C20" s="1" t="s">
        <v>504</v>
      </c>
      <c r="D20" s="1">
        <v>1</v>
      </c>
      <c r="E20" s="1">
        <v>1</v>
      </c>
      <c r="F20" s="1"/>
      <c r="G20" s="1">
        <v>225</v>
      </c>
      <c r="H20" s="1"/>
      <c r="I20" s="1" t="s">
        <v>109</v>
      </c>
      <c r="J20" s="1">
        <v>5</v>
      </c>
      <c r="K20" s="1">
        <v>125</v>
      </c>
      <c r="L20" s="1">
        <v>112</v>
      </c>
      <c r="M20" s="1">
        <v>113</v>
      </c>
      <c r="N20" s="1"/>
      <c r="O20" s="1"/>
      <c r="P20" s="1">
        <v>1</v>
      </c>
      <c r="Q20" s="1">
        <v>0</v>
      </c>
      <c r="R20" s="1">
        <v>0</v>
      </c>
      <c r="S20" s="1">
        <v>0</v>
      </c>
      <c r="T20" s="52">
        <v>0</v>
      </c>
    </row>
    <row r="21" spans="1:20">
      <c r="A21" s="1">
        <v>90</v>
      </c>
      <c r="B21" s="4" t="s">
        <v>501</v>
      </c>
      <c r="C21" s="1" t="s">
        <v>504</v>
      </c>
      <c r="D21" s="1">
        <v>1</v>
      </c>
      <c r="E21" s="1">
        <v>2</v>
      </c>
      <c r="F21" s="1" t="s">
        <v>794</v>
      </c>
      <c r="G21" s="1">
        <v>178</v>
      </c>
      <c r="H21" s="1"/>
      <c r="I21" s="1" t="s">
        <v>84</v>
      </c>
      <c r="J21" s="1">
        <v>9</v>
      </c>
      <c r="K21" s="1">
        <v>83</v>
      </c>
      <c r="L21" s="1">
        <v>94</v>
      </c>
      <c r="M21" s="1">
        <v>85</v>
      </c>
      <c r="N21" s="1"/>
      <c r="O21" s="1"/>
      <c r="P21" s="1">
        <v>1</v>
      </c>
      <c r="Q21" s="1">
        <v>0</v>
      </c>
      <c r="R21" s="1">
        <v>0</v>
      </c>
      <c r="S21" s="1">
        <v>0</v>
      </c>
      <c r="T21" s="52">
        <v>0</v>
      </c>
    </row>
    <row r="22" spans="1:20">
      <c r="A22" s="1">
        <v>93</v>
      </c>
      <c r="B22" s="4" t="s">
        <v>501</v>
      </c>
      <c r="C22" s="1" t="s">
        <v>509</v>
      </c>
      <c r="D22" s="1">
        <v>3</v>
      </c>
      <c r="E22" s="1">
        <v>1</v>
      </c>
      <c r="F22" s="1"/>
      <c r="G22" s="1">
        <v>180</v>
      </c>
      <c r="H22" s="1"/>
      <c r="I22" s="1" t="s">
        <v>510</v>
      </c>
      <c r="J22" s="1">
        <v>9</v>
      </c>
      <c r="K22" s="1">
        <v>45</v>
      </c>
      <c r="L22" s="1">
        <v>51</v>
      </c>
      <c r="M22" s="1">
        <v>46</v>
      </c>
      <c r="N22" s="1"/>
      <c r="O22" s="1"/>
      <c r="P22" s="1">
        <v>1</v>
      </c>
      <c r="Q22" s="1">
        <v>0</v>
      </c>
      <c r="R22" s="1">
        <v>1</v>
      </c>
      <c r="S22" s="1">
        <v>0</v>
      </c>
      <c r="T22" s="52">
        <v>0</v>
      </c>
    </row>
    <row r="23" spans="1:20">
      <c r="A23" s="1">
        <v>97</v>
      </c>
      <c r="B23" s="4" t="s">
        <v>501</v>
      </c>
      <c r="C23" s="1" t="s">
        <v>509</v>
      </c>
      <c r="D23" s="1">
        <v>1</v>
      </c>
      <c r="E23" s="1">
        <v>1</v>
      </c>
      <c r="F23" s="1"/>
      <c r="G23" s="1">
        <v>120</v>
      </c>
      <c r="H23" s="1"/>
      <c r="I23" s="1" t="s">
        <v>120</v>
      </c>
      <c r="J23" s="1">
        <v>5</v>
      </c>
      <c r="K23" s="1">
        <v>72</v>
      </c>
      <c r="L23" s="1">
        <v>70</v>
      </c>
      <c r="M23" s="1">
        <v>56</v>
      </c>
      <c r="N23" s="1"/>
      <c r="O23" s="1"/>
      <c r="P23" s="1">
        <v>0</v>
      </c>
      <c r="Q23" s="1">
        <v>0</v>
      </c>
      <c r="R23" s="1">
        <v>0</v>
      </c>
      <c r="S23" s="1">
        <v>0</v>
      </c>
      <c r="T23" s="52">
        <v>0</v>
      </c>
    </row>
    <row r="24" spans="1:20">
      <c r="A24" s="1">
        <v>111</v>
      </c>
      <c r="B24" s="4" t="s">
        <v>501</v>
      </c>
      <c r="C24" s="1" t="s">
        <v>509</v>
      </c>
      <c r="D24" s="1">
        <v>2</v>
      </c>
      <c r="E24" s="1">
        <v>1</v>
      </c>
      <c r="F24" s="1"/>
      <c r="G24" s="1">
        <v>200</v>
      </c>
      <c r="H24" s="1"/>
      <c r="I24" s="1" t="s">
        <v>421</v>
      </c>
      <c r="J24" s="1">
        <v>8</v>
      </c>
      <c r="K24" s="1">
        <v>80</v>
      </c>
      <c r="L24" s="1">
        <v>72</v>
      </c>
      <c r="M24" s="1">
        <v>69</v>
      </c>
      <c r="N24" s="1"/>
      <c r="O24" s="1"/>
      <c r="P24" s="1">
        <v>1</v>
      </c>
      <c r="Q24" s="1">
        <v>0</v>
      </c>
      <c r="R24" s="1">
        <v>1</v>
      </c>
      <c r="S24" s="1">
        <v>0</v>
      </c>
      <c r="T24" s="52">
        <v>0</v>
      </c>
    </row>
    <row r="25" spans="1:20">
      <c r="A25" s="1">
        <v>112</v>
      </c>
      <c r="B25" s="4" t="s">
        <v>501</v>
      </c>
      <c r="C25" s="1" t="s">
        <v>509</v>
      </c>
      <c r="D25" s="1">
        <v>1</v>
      </c>
      <c r="E25" s="1">
        <v>1</v>
      </c>
      <c r="F25" s="1"/>
      <c r="G25" s="1">
        <v>155</v>
      </c>
      <c r="H25" s="1"/>
      <c r="I25" s="1" t="s">
        <v>34</v>
      </c>
      <c r="J25" s="1">
        <v>6</v>
      </c>
      <c r="K25" s="1">
        <v>90</v>
      </c>
      <c r="L25" s="1">
        <v>71</v>
      </c>
      <c r="M25" s="1">
        <v>72</v>
      </c>
      <c r="N25" s="1"/>
      <c r="O25" s="1"/>
      <c r="P25" s="1">
        <v>0</v>
      </c>
      <c r="Q25" s="1">
        <v>0</v>
      </c>
      <c r="R25" s="1">
        <v>0</v>
      </c>
      <c r="S25" s="1">
        <v>0</v>
      </c>
      <c r="T25" s="52">
        <v>0</v>
      </c>
    </row>
    <row r="26" spans="1:20">
      <c r="A26" s="1">
        <v>113</v>
      </c>
      <c r="B26" s="4" t="s">
        <v>501</v>
      </c>
      <c r="C26" s="1" t="s">
        <v>509</v>
      </c>
      <c r="D26" s="1">
        <v>1</v>
      </c>
      <c r="E26" s="1">
        <v>1</v>
      </c>
      <c r="F26" s="1"/>
      <c r="G26" s="1">
        <v>130</v>
      </c>
      <c r="H26" s="1"/>
      <c r="I26" s="1" t="s">
        <v>119</v>
      </c>
      <c r="J26" s="1">
        <v>5</v>
      </c>
      <c r="K26" s="1">
        <v>86</v>
      </c>
      <c r="L26" s="1">
        <v>75</v>
      </c>
      <c r="M26" s="1">
        <v>78</v>
      </c>
      <c r="N26" s="1"/>
      <c r="O26" s="1"/>
      <c r="P26" s="1">
        <v>0</v>
      </c>
      <c r="Q26" s="1">
        <v>0</v>
      </c>
      <c r="R26" s="1">
        <v>0</v>
      </c>
      <c r="S26" s="1">
        <v>0</v>
      </c>
      <c r="T26" s="52">
        <v>0</v>
      </c>
    </row>
    <row r="27" spans="1:20">
      <c r="A27" s="1">
        <v>116</v>
      </c>
      <c r="B27" s="4" t="s">
        <v>501</v>
      </c>
      <c r="C27" s="1" t="s">
        <v>509</v>
      </c>
      <c r="D27" s="1">
        <v>1</v>
      </c>
      <c r="E27" s="1">
        <v>1</v>
      </c>
      <c r="F27" s="1"/>
      <c r="G27" s="1">
        <v>180</v>
      </c>
      <c r="H27" s="1"/>
      <c r="I27" s="1" t="s">
        <v>127</v>
      </c>
      <c r="J27" s="1">
        <v>5</v>
      </c>
      <c r="K27" s="1">
        <v>82</v>
      </c>
      <c r="L27" s="1">
        <v>82</v>
      </c>
      <c r="M27" s="1">
        <v>80</v>
      </c>
      <c r="N27" s="1"/>
      <c r="O27" s="1"/>
      <c r="P27" s="1">
        <v>0</v>
      </c>
      <c r="Q27" s="1">
        <v>0</v>
      </c>
      <c r="R27" s="1">
        <v>0</v>
      </c>
      <c r="S27" s="1">
        <v>0</v>
      </c>
      <c r="T27" s="52">
        <v>0</v>
      </c>
    </row>
    <row r="28" spans="1:20">
      <c r="A28" s="1">
        <v>117</v>
      </c>
      <c r="B28" s="4" t="s">
        <v>501</v>
      </c>
      <c r="C28" s="1" t="s">
        <v>509</v>
      </c>
      <c r="D28" s="1">
        <v>1</v>
      </c>
      <c r="E28" s="1">
        <v>1</v>
      </c>
      <c r="F28" s="1"/>
      <c r="G28" s="1">
        <v>170</v>
      </c>
      <c r="H28" s="1"/>
      <c r="I28" s="1" t="s">
        <v>27</v>
      </c>
      <c r="J28" s="1">
        <v>8</v>
      </c>
      <c r="K28" s="1">
        <v>85</v>
      </c>
      <c r="L28" s="1">
        <v>78</v>
      </c>
      <c r="M28" s="1">
        <v>74</v>
      </c>
      <c r="N28" s="1"/>
      <c r="O28" s="1"/>
      <c r="P28" s="1">
        <v>0</v>
      </c>
      <c r="Q28" s="1">
        <v>0</v>
      </c>
      <c r="R28" s="1">
        <v>0</v>
      </c>
      <c r="S28" s="1">
        <v>0</v>
      </c>
      <c r="T28" s="52">
        <v>0</v>
      </c>
    </row>
    <row r="29" spans="1:20">
      <c r="A29" s="1">
        <v>128</v>
      </c>
      <c r="B29" s="4" t="s">
        <v>501</v>
      </c>
      <c r="C29" s="1" t="s">
        <v>509</v>
      </c>
      <c r="D29" s="1">
        <v>1</v>
      </c>
      <c r="E29" s="1">
        <v>1</v>
      </c>
      <c r="F29" s="1"/>
      <c r="G29" s="1">
        <v>175</v>
      </c>
      <c r="H29" s="1"/>
      <c r="I29" s="1" t="s">
        <v>511</v>
      </c>
      <c r="J29" s="1">
        <v>5</v>
      </c>
      <c r="K29" s="1">
        <v>84</v>
      </c>
      <c r="L29" s="1">
        <v>72</v>
      </c>
      <c r="M29" s="1">
        <v>71</v>
      </c>
      <c r="N29" s="1"/>
      <c r="O29" s="1"/>
      <c r="P29" s="1">
        <v>1</v>
      </c>
      <c r="Q29" s="1">
        <v>0</v>
      </c>
      <c r="R29" s="1">
        <v>0</v>
      </c>
      <c r="S29" s="1">
        <v>0</v>
      </c>
      <c r="T29" s="52">
        <v>0</v>
      </c>
    </row>
    <row r="30" spans="1:20">
      <c r="A30" s="1">
        <v>129</v>
      </c>
      <c r="B30" s="4" t="s">
        <v>501</v>
      </c>
      <c r="C30" s="1" t="s">
        <v>509</v>
      </c>
      <c r="D30" s="1">
        <v>3</v>
      </c>
      <c r="E30" s="1">
        <v>1</v>
      </c>
      <c r="F30" s="1"/>
      <c r="G30" s="1">
        <v>205</v>
      </c>
      <c r="H30" s="1"/>
      <c r="I30" s="1" t="s">
        <v>512</v>
      </c>
      <c r="J30" s="1">
        <v>9</v>
      </c>
      <c r="K30" s="1">
        <v>89</v>
      </c>
      <c r="L30" s="1">
        <v>95</v>
      </c>
      <c r="M30" s="1">
        <v>96</v>
      </c>
      <c r="N30" s="1"/>
      <c r="O30" s="1"/>
      <c r="P30" s="1">
        <v>2</v>
      </c>
      <c r="Q30" s="1">
        <v>0</v>
      </c>
      <c r="R30" s="1">
        <v>2</v>
      </c>
      <c r="S30" s="1">
        <v>0</v>
      </c>
      <c r="T30" s="52">
        <v>0</v>
      </c>
    </row>
    <row r="31" spans="1:20">
      <c r="A31" s="1">
        <v>131</v>
      </c>
      <c r="B31" s="4" t="s">
        <v>501</v>
      </c>
      <c r="C31" s="1" t="s">
        <v>504</v>
      </c>
      <c r="D31" s="1">
        <v>3</v>
      </c>
      <c r="E31" s="1">
        <v>1</v>
      </c>
      <c r="F31" s="1"/>
      <c r="G31" s="1">
        <v>85</v>
      </c>
      <c r="H31" s="1"/>
      <c r="I31" s="1" t="s">
        <v>513</v>
      </c>
      <c r="J31" s="1">
        <v>6</v>
      </c>
      <c r="K31" s="1">
        <v>90</v>
      </c>
      <c r="L31" s="1">
        <v>50</v>
      </c>
      <c r="M31" s="1">
        <v>59</v>
      </c>
      <c r="N31" s="1"/>
      <c r="O31" s="1"/>
      <c r="P31" s="1">
        <v>1</v>
      </c>
      <c r="Q31" s="1">
        <v>1</v>
      </c>
      <c r="R31" s="1">
        <v>2</v>
      </c>
      <c r="S31" s="1">
        <v>0</v>
      </c>
      <c r="T31" s="52">
        <v>0</v>
      </c>
    </row>
    <row r="32" spans="1:20">
      <c r="A32" s="1">
        <v>132</v>
      </c>
      <c r="B32" s="4" t="s">
        <v>501</v>
      </c>
      <c r="C32" s="1" t="s">
        <v>504</v>
      </c>
      <c r="D32" s="1">
        <v>2</v>
      </c>
      <c r="E32" s="1">
        <v>2</v>
      </c>
      <c r="F32" s="1"/>
      <c r="G32" s="1">
        <v>110</v>
      </c>
      <c r="H32" s="1"/>
      <c r="I32" s="1" t="s">
        <v>514</v>
      </c>
      <c r="J32" s="1">
        <v>11</v>
      </c>
      <c r="K32" s="1">
        <v>58</v>
      </c>
      <c r="L32" s="1">
        <v>61</v>
      </c>
      <c r="M32" s="1">
        <v>66</v>
      </c>
      <c r="N32" s="1"/>
      <c r="O32" s="1"/>
      <c r="P32" s="1">
        <v>0</v>
      </c>
      <c r="Q32" s="1">
        <v>1</v>
      </c>
      <c r="R32" s="1">
        <v>1</v>
      </c>
      <c r="S32" s="1">
        <v>0</v>
      </c>
      <c r="T32" s="52">
        <v>0</v>
      </c>
    </row>
    <row r="33" spans="1:20">
      <c r="A33" s="1">
        <v>133</v>
      </c>
      <c r="B33" s="4" t="s">
        <v>501</v>
      </c>
      <c r="C33" s="1" t="s">
        <v>504</v>
      </c>
      <c r="D33" s="1">
        <v>3</v>
      </c>
      <c r="E33" s="1">
        <v>1</v>
      </c>
      <c r="F33" s="1" t="s">
        <v>794</v>
      </c>
      <c r="G33" s="1">
        <v>135</v>
      </c>
      <c r="H33" s="1"/>
      <c r="I33" s="1" t="s">
        <v>68</v>
      </c>
      <c r="J33" s="1">
        <v>2</v>
      </c>
      <c r="K33" s="1">
        <v>93</v>
      </c>
      <c r="L33" s="1">
        <v>70</v>
      </c>
      <c r="M33" s="1"/>
      <c r="N33" s="1"/>
      <c r="O33" s="1"/>
      <c r="P33" s="1">
        <v>2</v>
      </c>
      <c r="Q33" s="1">
        <v>1</v>
      </c>
      <c r="R33" s="1">
        <v>1</v>
      </c>
      <c r="S33" s="1">
        <v>0</v>
      </c>
      <c r="T33" s="52">
        <v>0</v>
      </c>
    </row>
    <row r="34" spans="1:20">
      <c r="A34" s="1">
        <v>134</v>
      </c>
      <c r="B34" s="4" t="s">
        <v>501</v>
      </c>
      <c r="C34" s="1" t="s">
        <v>504</v>
      </c>
      <c r="D34" s="1">
        <v>2</v>
      </c>
      <c r="E34" s="1">
        <v>2</v>
      </c>
      <c r="F34" s="1"/>
      <c r="G34" s="1">
        <v>105</v>
      </c>
      <c r="H34" s="1"/>
      <c r="I34" s="1" t="s">
        <v>515</v>
      </c>
      <c r="J34" s="1">
        <v>12</v>
      </c>
      <c r="K34" s="1">
        <v>52</v>
      </c>
      <c r="L34" s="1">
        <v>56</v>
      </c>
      <c r="M34" s="1">
        <v>50</v>
      </c>
      <c r="N34" s="1"/>
      <c r="O34" s="1"/>
      <c r="P34" s="1">
        <v>1</v>
      </c>
      <c r="Q34" s="1">
        <v>1</v>
      </c>
      <c r="R34" s="1">
        <v>1</v>
      </c>
      <c r="S34" s="1">
        <v>0</v>
      </c>
      <c r="T34" s="52">
        <v>0</v>
      </c>
    </row>
    <row r="35" spans="1:20">
      <c r="A35" s="1">
        <v>135</v>
      </c>
      <c r="B35" s="4" t="s">
        <v>501</v>
      </c>
      <c r="C35" s="1" t="s">
        <v>504</v>
      </c>
      <c r="D35" s="1">
        <v>3</v>
      </c>
      <c r="E35" s="1">
        <v>1</v>
      </c>
      <c r="F35" s="1"/>
      <c r="G35" s="1">
        <v>105</v>
      </c>
      <c r="H35" s="1"/>
      <c r="I35" s="1" t="s">
        <v>516</v>
      </c>
      <c r="J35" s="1">
        <v>7</v>
      </c>
      <c r="K35" s="1">
        <v>65</v>
      </c>
      <c r="L35" s="1">
        <v>56</v>
      </c>
      <c r="M35" s="1">
        <v>52</v>
      </c>
      <c r="N35" s="1"/>
      <c r="O35" s="1"/>
      <c r="P35" s="1">
        <v>2</v>
      </c>
      <c r="Q35" s="1">
        <v>1</v>
      </c>
      <c r="R35" s="1">
        <v>2</v>
      </c>
      <c r="S35" s="1">
        <v>0</v>
      </c>
      <c r="T35" s="52">
        <v>0</v>
      </c>
    </row>
    <row r="36" spans="1:20">
      <c r="A36" s="1">
        <v>136</v>
      </c>
      <c r="B36" s="4" t="s">
        <v>501</v>
      </c>
      <c r="C36" s="1" t="s">
        <v>504</v>
      </c>
      <c r="D36" s="1">
        <v>2</v>
      </c>
      <c r="E36" s="1">
        <v>1</v>
      </c>
      <c r="F36" s="1"/>
      <c r="G36" s="1">
        <v>115</v>
      </c>
      <c r="H36" s="1"/>
      <c r="I36" s="1" t="s">
        <v>517</v>
      </c>
      <c r="J36" s="1">
        <v>6</v>
      </c>
      <c r="K36" s="1">
        <v>71</v>
      </c>
      <c r="L36" s="1">
        <v>68</v>
      </c>
      <c r="M36" s="1">
        <v>78</v>
      </c>
      <c r="N36" s="1"/>
      <c r="O36" s="1"/>
      <c r="P36" s="1">
        <v>1</v>
      </c>
      <c r="Q36" s="1">
        <v>1</v>
      </c>
      <c r="R36" s="1">
        <v>1</v>
      </c>
      <c r="S36" s="1">
        <v>0</v>
      </c>
      <c r="T36" s="52">
        <v>0</v>
      </c>
    </row>
    <row r="37" spans="1:20">
      <c r="A37" s="1">
        <v>142</v>
      </c>
      <c r="B37" s="4" t="s">
        <v>501</v>
      </c>
      <c r="C37" s="1" t="s">
        <v>504</v>
      </c>
      <c r="D37" s="1">
        <v>2</v>
      </c>
      <c r="E37" s="1">
        <v>2</v>
      </c>
      <c r="F37" s="1"/>
      <c r="G37" s="1">
        <v>100</v>
      </c>
      <c r="H37" s="1"/>
      <c r="I37" s="1" t="s">
        <v>518</v>
      </c>
      <c r="J37" s="1">
        <v>11</v>
      </c>
      <c r="K37" s="1">
        <v>54</v>
      </c>
      <c r="L37" s="1">
        <v>55</v>
      </c>
      <c r="M37" s="1">
        <v>53</v>
      </c>
      <c r="N37" s="1"/>
      <c r="O37" s="1"/>
      <c r="P37" s="1">
        <v>1</v>
      </c>
      <c r="Q37" s="1">
        <v>1</v>
      </c>
      <c r="R37" s="1">
        <v>0</v>
      </c>
      <c r="S37" s="1">
        <v>0</v>
      </c>
      <c r="T37" s="52">
        <v>0</v>
      </c>
    </row>
    <row r="38" spans="1:20">
      <c r="A38" s="1">
        <v>143</v>
      </c>
      <c r="B38" s="4" t="s">
        <v>501</v>
      </c>
      <c r="C38" s="1" t="s">
        <v>504</v>
      </c>
      <c r="D38" s="1">
        <v>2</v>
      </c>
      <c r="E38" s="1">
        <v>1</v>
      </c>
      <c r="F38" s="1"/>
      <c r="G38" s="1">
        <v>160</v>
      </c>
      <c r="H38" s="1"/>
      <c r="I38" s="1" t="s">
        <v>71</v>
      </c>
      <c r="J38" s="1">
        <v>7</v>
      </c>
      <c r="K38" s="1">
        <v>78</v>
      </c>
      <c r="L38" s="1">
        <v>86</v>
      </c>
      <c r="M38" s="1">
        <v>80</v>
      </c>
      <c r="N38" s="1"/>
      <c r="O38" s="1"/>
      <c r="P38" s="1">
        <v>0</v>
      </c>
      <c r="Q38" s="1">
        <v>2</v>
      </c>
      <c r="R38" s="1">
        <v>1</v>
      </c>
      <c r="S38" s="1">
        <v>0</v>
      </c>
      <c r="T38" s="52">
        <v>0</v>
      </c>
    </row>
    <row r="39" spans="1:20">
      <c r="A39" s="1">
        <v>145</v>
      </c>
      <c r="B39" s="4" t="s">
        <v>501</v>
      </c>
      <c r="C39" s="1" t="s">
        <v>504</v>
      </c>
      <c r="D39" s="1">
        <v>3</v>
      </c>
      <c r="E39" s="1">
        <v>1</v>
      </c>
      <c r="F39" s="1"/>
      <c r="G39" s="1">
        <v>145</v>
      </c>
      <c r="H39" s="1"/>
      <c r="I39" s="1" t="s">
        <v>519</v>
      </c>
      <c r="J39" s="1">
        <v>7</v>
      </c>
      <c r="K39" s="1">
        <v>100</v>
      </c>
      <c r="L39" s="1">
        <v>92</v>
      </c>
      <c r="M39" s="1">
        <v>89</v>
      </c>
      <c r="N39" s="1"/>
      <c r="O39" s="1"/>
      <c r="P39" s="1">
        <v>1</v>
      </c>
      <c r="Q39" s="1">
        <v>2</v>
      </c>
      <c r="R39" s="1">
        <v>2</v>
      </c>
      <c r="S39" s="1">
        <v>0</v>
      </c>
      <c r="T39" s="52">
        <v>0</v>
      </c>
    </row>
    <row r="40" spans="1:20">
      <c r="A40" s="1">
        <v>146</v>
      </c>
      <c r="B40" s="4" t="s">
        <v>501</v>
      </c>
      <c r="C40" s="1" t="s">
        <v>504</v>
      </c>
      <c r="D40" s="1">
        <v>3</v>
      </c>
      <c r="E40" s="1">
        <v>1</v>
      </c>
      <c r="F40" s="1"/>
      <c r="G40" s="1">
        <v>90</v>
      </c>
      <c r="H40" s="1">
        <v>120</v>
      </c>
      <c r="I40" s="1" t="s">
        <v>193</v>
      </c>
      <c r="J40" s="1">
        <v>12</v>
      </c>
      <c r="K40" s="1">
        <v>51</v>
      </c>
      <c r="L40" s="1">
        <v>44</v>
      </c>
      <c r="M40" s="1">
        <v>55</v>
      </c>
      <c r="N40" s="1"/>
      <c r="O40" s="1"/>
      <c r="P40" s="1">
        <v>2</v>
      </c>
      <c r="Q40" s="1">
        <v>2</v>
      </c>
      <c r="R40" s="1">
        <v>2</v>
      </c>
      <c r="S40" s="1">
        <v>0</v>
      </c>
      <c r="T40" s="52">
        <v>0</v>
      </c>
    </row>
    <row r="41" spans="1:20">
      <c r="A41" s="1">
        <v>149</v>
      </c>
      <c r="B41" s="4" t="s">
        <v>501</v>
      </c>
      <c r="C41" s="1" t="s">
        <v>504</v>
      </c>
      <c r="D41" s="1">
        <v>3</v>
      </c>
      <c r="E41" s="1">
        <v>1</v>
      </c>
      <c r="F41" s="1"/>
      <c r="G41" s="1">
        <v>145</v>
      </c>
      <c r="H41" s="1"/>
      <c r="I41" s="1" t="s">
        <v>503</v>
      </c>
      <c r="J41" s="1">
        <v>5</v>
      </c>
      <c r="K41" s="1">
        <v>80</v>
      </c>
      <c r="L41" s="1">
        <v>74</v>
      </c>
      <c r="M41" s="1">
        <v>69</v>
      </c>
      <c r="N41" s="1"/>
      <c r="O41" s="1"/>
      <c r="P41" s="1">
        <v>1</v>
      </c>
      <c r="Q41" s="1">
        <v>2</v>
      </c>
      <c r="R41" s="1">
        <v>2</v>
      </c>
      <c r="S41" s="1">
        <v>0</v>
      </c>
      <c r="T41" s="52">
        <v>0</v>
      </c>
    </row>
    <row r="42" spans="1:20">
      <c r="A42" s="1">
        <v>151</v>
      </c>
      <c r="B42" s="4" t="s">
        <v>501</v>
      </c>
      <c r="C42" s="1" t="s">
        <v>504</v>
      </c>
      <c r="D42" s="1">
        <v>3</v>
      </c>
      <c r="E42" s="1">
        <v>2</v>
      </c>
      <c r="F42" s="1"/>
      <c r="G42" s="1">
        <v>140</v>
      </c>
      <c r="H42" s="1"/>
      <c r="I42" s="1" t="s">
        <v>1</v>
      </c>
      <c r="J42" s="1">
        <v>9</v>
      </c>
      <c r="K42" s="1">
        <v>82</v>
      </c>
      <c r="L42" s="1">
        <v>74</v>
      </c>
      <c r="M42" s="1">
        <v>81</v>
      </c>
      <c r="N42" s="1"/>
      <c r="O42" s="1"/>
      <c r="P42" s="1">
        <v>2</v>
      </c>
      <c r="Q42" s="1">
        <v>2</v>
      </c>
      <c r="R42" s="1">
        <v>2</v>
      </c>
      <c r="S42" s="1">
        <v>0</v>
      </c>
      <c r="T42" s="52">
        <v>0</v>
      </c>
    </row>
    <row r="43" spans="1:20">
      <c r="A43" s="1">
        <v>153</v>
      </c>
      <c r="B43" s="4" t="s">
        <v>501</v>
      </c>
      <c r="C43" s="1" t="s">
        <v>504</v>
      </c>
      <c r="D43" s="1">
        <v>3</v>
      </c>
      <c r="E43" s="1">
        <v>1</v>
      </c>
      <c r="F43" s="1"/>
      <c r="G43" s="1">
        <v>115</v>
      </c>
      <c r="H43" s="1"/>
      <c r="I43" s="1" t="s">
        <v>211</v>
      </c>
      <c r="J43" s="1">
        <v>9</v>
      </c>
      <c r="K43" s="1">
        <v>76</v>
      </c>
      <c r="L43" s="1">
        <v>73</v>
      </c>
      <c r="M43" s="1">
        <v>95</v>
      </c>
      <c r="N43" s="1"/>
      <c r="O43" s="1"/>
      <c r="P43" s="1">
        <v>2</v>
      </c>
      <c r="Q43" s="1">
        <v>1</v>
      </c>
      <c r="R43" s="1">
        <v>2</v>
      </c>
      <c r="S43" s="1">
        <v>0</v>
      </c>
      <c r="T43" s="52">
        <v>0</v>
      </c>
    </row>
    <row r="44" spans="1:20">
      <c r="A44" s="1">
        <v>154</v>
      </c>
      <c r="B44" s="4" t="s">
        <v>501</v>
      </c>
      <c r="C44" s="1" t="s">
        <v>504</v>
      </c>
      <c r="D44" s="1">
        <v>3</v>
      </c>
      <c r="E44" s="1">
        <v>1</v>
      </c>
      <c r="F44" s="1"/>
      <c r="G44" s="1">
        <v>105</v>
      </c>
      <c r="H44" s="1"/>
      <c r="I44" s="1" t="s">
        <v>21</v>
      </c>
      <c r="J44" s="1">
        <v>6</v>
      </c>
      <c r="K44" s="1">
        <v>92</v>
      </c>
      <c r="L44" s="1">
        <v>89</v>
      </c>
      <c r="M44" s="1">
        <v>93</v>
      </c>
      <c r="N44" s="1"/>
      <c r="O44" s="1"/>
      <c r="P44" s="1">
        <v>1</v>
      </c>
      <c r="Q44" s="1">
        <v>2</v>
      </c>
      <c r="R44" s="1">
        <v>1</v>
      </c>
      <c r="S44" s="1">
        <v>0</v>
      </c>
      <c r="T44" s="52">
        <v>0</v>
      </c>
    </row>
    <row r="45" spans="1:20">
      <c r="A45" s="1">
        <v>155</v>
      </c>
      <c r="B45" s="4" t="s">
        <v>501</v>
      </c>
      <c r="C45" s="1" t="s">
        <v>504</v>
      </c>
      <c r="D45" s="1">
        <v>1</v>
      </c>
      <c r="E45" s="1">
        <v>1</v>
      </c>
      <c r="F45" s="1"/>
      <c r="G45" s="1">
        <v>50</v>
      </c>
      <c r="H45" s="1"/>
      <c r="I45" s="1" t="s">
        <v>520</v>
      </c>
      <c r="J45" s="1">
        <v>5</v>
      </c>
      <c r="K45" s="1">
        <v>51</v>
      </c>
      <c r="L45" s="1">
        <v>44</v>
      </c>
      <c r="M45" s="1">
        <v>42</v>
      </c>
      <c r="N45" s="1"/>
      <c r="O45" s="1"/>
      <c r="P45" s="1">
        <v>0</v>
      </c>
      <c r="Q45" s="1">
        <v>0</v>
      </c>
      <c r="R45" s="1">
        <v>0</v>
      </c>
      <c r="S45" s="1">
        <v>0</v>
      </c>
      <c r="T45" s="52">
        <v>0</v>
      </c>
    </row>
    <row r="46" spans="1:20">
      <c r="A46" s="1">
        <v>164</v>
      </c>
      <c r="B46" s="4" t="s">
        <v>501</v>
      </c>
      <c r="C46" s="1" t="s">
        <v>504</v>
      </c>
      <c r="D46" s="1">
        <v>3</v>
      </c>
      <c r="E46" s="1">
        <v>2</v>
      </c>
      <c r="F46" s="1"/>
      <c r="G46" s="1">
        <v>65</v>
      </c>
      <c r="H46" s="1"/>
      <c r="I46" s="1" t="s">
        <v>516</v>
      </c>
      <c r="J46" s="1">
        <v>7</v>
      </c>
      <c r="K46" s="1">
        <v>73</v>
      </c>
      <c r="L46" s="1">
        <v>65</v>
      </c>
      <c r="M46" s="1">
        <v>70</v>
      </c>
      <c r="N46" s="1"/>
      <c r="O46" s="1"/>
      <c r="P46" s="1">
        <v>1</v>
      </c>
      <c r="Q46" s="1">
        <v>2</v>
      </c>
      <c r="R46" s="1">
        <v>2</v>
      </c>
      <c r="S46" s="1">
        <v>0</v>
      </c>
      <c r="T46" s="52">
        <v>0</v>
      </c>
    </row>
    <row r="47" spans="1:20">
      <c r="A47" s="1">
        <v>165</v>
      </c>
      <c r="B47" s="4" t="s">
        <v>501</v>
      </c>
      <c r="C47" s="1" t="s">
        <v>504</v>
      </c>
      <c r="D47" s="1">
        <v>1</v>
      </c>
      <c r="E47" s="1">
        <v>1</v>
      </c>
      <c r="F47" s="1"/>
      <c r="G47" s="1">
        <v>135</v>
      </c>
      <c r="H47" s="1"/>
      <c r="I47" s="1" t="s">
        <v>521</v>
      </c>
      <c r="J47" s="1">
        <v>9</v>
      </c>
      <c r="K47" s="1">
        <v>75</v>
      </c>
      <c r="L47" s="1">
        <v>82</v>
      </c>
      <c r="M47" s="1">
        <v>76</v>
      </c>
      <c r="N47" s="1"/>
      <c r="O47" s="1"/>
      <c r="P47" s="1">
        <v>1</v>
      </c>
      <c r="Q47" s="1">
        <v>1</v>
      </c>
      <c r="R47" s="1">
        <v>0</v>
      </c>
      <c r="S47" s="1">
        <v>0</v>
      </c>
      <c r="T47" s="52">
        <v>0</v>
      </c>
    </row>
    <row r="48" spans="1:20">
      <c r="A48" s="1">
        <v>166</v>
      </c>
      <c r="B48" s="4" t="s">
        <v>501</v>
      </c>
      <c r="C48" s="1" t="s">
        <v>504</v>
      </c>
      <c r="D48" s="1">
        <v>3</v>
      </c>
      <c r="E48" s="1">
        <v>1</v>
      </c>
      <c r="F48" s="1"/>
      <c r="G48" s="1">
        <v>135</v>
      </c>
      <c r="H48" s="1"/>
      <c r="I48" s="1" t="s">
        <v>20</v>
      </c>
      <c r="J48" s="1">
        <v>6</v>
      </c>
      <c r="K48" s="1">
        <v>112</v>
      </c>
      <c r="L48" s="1">
        <v>98</v>
      </c>
      <c r="M48" s="1">
        <v>79</v>
      </c>
      <c r="N48" s="1"/>
      <c r="O48" s="1"/>
      <c r="P48" s="1">
        <v>2</v>
      </c>
      <c r="Q48" s="1">
        <v>1</v>
      </c>
      <c r="R48" s="1">
        <v>1</v>
      </c>
      <c r="S48" s="1">
        <v>0</v>
      </c>
      <c r="T48" s="52">
        <v>0</v>
      </c>
    </row>
    <row r="49" spans="1:20">
      <c r="A49" s="1">
        <v>167</v>
      </c>
      <c r="B49" s="4" t="s">
        <v>501</v>
      </c>
      <c r="C49" s="1" t="s">
        <v>504</v>
      </c>
      <c r="D49" s="1">
        <v>3</v>
      </c>
      <c r="E49" s="1">
        <v>1</v>
      </c>
      <c r="F49" s="1"/>
      <c r="G49" s="1">
        <v>150</v>
      </c>
      <c r="H49" s="1"/>
      <c r="I49" s="1" t="s">
        <v>141</v>
      </c>
      <c r="J49" s="1">
        <v>8</v>
      </c>
      <c r="K49" s="1">
        <v>106</v>
      </c>
      <c r="L49" s="1">
        <v>111</v>
      </c>
      <c r="M49" s="1">
        <v>98</v>
      </c>
      <c r="N49" s="1"/>
      <c r="O49" s="1"/>
      <c r="P49" s="1">
        <v>2</v>
      </c>
      <c r="Q49" s="1">
        <v>2</v>
      </c>
      <c r="R49" s="1">
        <v>1</v>
      </c>
      <c r="S49" s="1">
        <v>0</v>
      </c>
      <c r="T49" s="52">
        <v>0</v>
      </c>
    </row>
    <row r="50" spans="1:20">
      <c r="A50" s="1">
        <v>171</v>
      </c>
      <c r="B50" s="4" t="s">
        <v>501</v>
      </c>
      <c r="C50" s="1" t="s">
        <v>504</v>
      </c>
      <c r="D50" s="1">
        <v>2</v>
      </c>
      <c r="E50" s="1">
        <v>2</v>
      </c>
      <c r="F50" s="1"/>
      <c r="G50" s="1">
        <v>155</v>
      </c>
      <c r="H50" s="1"/>
      <c r="I50" s="1" t="s">
        <v>522</v>
      </c>
      <c r="J50" s="1">
        <v>8</v>
      </c>
      <c r="K50" s="1">
        <v>95</v>
      </c>
      <c r="L50" s="1">
        <v>106</v>
      </c>
      <c r="M50" s="1">
        <v>78</v>
      </c>
      <c r="N50" s="1"/>
      <c r="O50" s="1"/>
      <c r="P50" s="1">
        <v>2</v>
      </c>
      <c r="Q50" s="1">
        <v>0</v>
      </c>
      <c r="R50" s="1">
        <v>0</v>
      </c>
      <c r="S50" s="1">
        <v>0</v>
      </c>
      <c r="T50" s="52">
        <v>0</v>
      </c>
    </row>
    <row r="51" spans="1:20">
      <c r="A51" s="1">
        <v>173</v>
      </c>
      <c r="B51" s="4" t="s">
        <v>501</v>
      </c>
      <c r="C51" s="1" t="s">
        <v>504</v>
      </c>
      <c r="D51" s="1">
        <v>2</v>
      </c>
      <c r="E51" s="1">
        <v>1</v>
      </c>
      <c r="F51" s="1"/>
      <c r="G51" s="1">
        <v>140</v>
      </c>
      <c r="H51" s="1"/>
      <c r="I51" s="1" t="s">
        <v>523</v>
      </c>
      <c r="J51" s="1">
        <v>5</v>
      </c>
      <c r="K51" s="1">
        <v>70</v>
      </c>
      <c r="L51" s="1">
        <v>71</v>
      </c>
      <c r="M51" s="1">
        <v>68</v>
      </c>
      <c r="N51" s="1"/>
      <c r="O51" s="1"/>
      <c r="P51" s="1">
        <v>0</v>
      </c>
      <c r="Q51" s="1">
        <v>2</v>
      </c>
      <c r="R51" s="1">
        <v>1</v>
      </c>
      <c r="S51" s="1">
        <v>0</v>
      </c>
      <c r="T51" s="52">
        <v>0</v>
      </c>
    </row>
    <row r="52" spans="1:20">
      <c r="A52" s="1">
        <v>174</v>
      </c>
      <c r="B52" s="4" t="s">
        <v>501</v>
      </c>
      <c r="C52" s="1" t="s">
        <v>504</v>
      </c>
      <c r="D52" s="1">
        <v>2</v>
      </c>
      <c r="E52" s="1">
        <v>1</v>
      </c>
      <c r="F52" s="1"/>
      <c r="G52" s="1">
        <v>115</v>
      </c>
      <c r="H52" s="1"/>
      <c r="I52" s="1" t="s">
        <v>524</v>
      </c>
      <c r="J52" s="1">
        <v>6</v>
      </c>
      <c r="K52" s="1">
        <v>74</v>
      </c>
      <c r="L52" s="1">
        <v>70</v>
      </c>
      <c r="M52" s="1">
        <v>75</v>
      </c>
      <c r="N52" s="1"/>
      <c r="O52" s="1"/>
      <c r="P52" s="1">
        <v>0</v>
      </c>
      <c r="Q52" s="1">
        <v>1</v>
      </c>
      <c r="R52" s="1">
        <v>2</v>
      </c>
      <c r="S52" s="1">
        <v>0</v>
      </c>
      <c r="T52" s="52">
        <v>0</v>
      </c>
    </row>
    <row r="53" spans="1:20">
      <c r="A53" s="1">
        <v>175</v>
      </c>
      <c r="B53" s="4" t="s">
        <v>501</v>
      </c>
      <c r="C53" s="1" t="s">
        <v>504</v>
      </c>
      <c r="D53" s="1">
        <v>3</v>
      </c>
      <c r="E53" s="1">
        <v>1</v>
      </c>
      <c r="F53" s="1"/>
      <c r="G53" s="1">
        <v>110</v>
      </c>
      <c r="H53" s="1"/>
      <c r="I53" s="1" t="s">
        <v>525</v>
      </c>
      <c r="J53" s="1">
        <v>6</v>
      </c>
      <c r="K53" s="1">
        <v>56</v>
      </c>
      <c r="L53" s="1">
        <v>52</v>
      </c>
      <c r="M53" s="1">
        <v>53</v>
      </c>
      <c r="N53" s="1"/>
      <c r="O53" s="1"/>
      <c r="P53" s="1">
        <v>0</v>
      </c>
      <c r="Q53" s="1">
        <v>2</v>
      </c>
      <c r="R53" s="1">
        <v>2</v>
      </c>
      <c r="S53" s="1">
        <v>0</v>
      </c>
      <c r="T53" s="52">
        <v>0</v>
      </c>
    </row>
    <row r="54" spans="1:20">
      <c r="A54" s="1">
        <v>176</v>
      </c>
      <c r="B54" s="4" t="s">
        <v>501</v>
      </c>
      <c r="C54" s="1" t="s">
        <v>504</v>
      </c>
      <c r="D54" s="1">
        <v>3</v>
      </c>
      <c r="E54" s="1">
        <v>1</v>
      </c>
      <c r="F54" s="1"/>
      <c r="G54" s="1">
        <v>145</v>
      </c>
      <c r="H54" s="1"/>
      <c r="I54" s="1" t="s">
        <v>526</v>
      </c>
      <c r="J54" s="1">
        <v>5</v>
      </c>
      <c r="K54" s="1">
        <v>80</v>
      </c>
      <c r="L54" s="1">
        <v>75</v>
      </c>
      <c r="M54" s="1">
        <v>70</v>
      </c>
      <c r="N54" s="1"/>
      <c r="O54" s="1"/>
      <c r="P54" s="1">
        <v>1</v>
      </c>
      <c r="Q54" s="1">
        <v>2</v>
      </c>
      <c r="R54" s="1">
        <v>2</v>
      </c>
      <c r="S54" s="1">
        <v>0</v>
      </c>
      <c r="T54" s="52">
        <v>0</v>
      </c>
    </row>
    <row r="55" spans="1:20">
      <c r="A55" s="1">
        <v>177</v>
      </c>
      <c r="B55" s="4" t="s">
        <v>501</v>
      </c>
      <c r="C55" s="1" t="s">
        <v>504</v>
      </c>
      <c r="D55" s="1">
        <v>1</v>
      </c>
      <c r="E55" s="1">
        <v>1</v>
      </c>
      <c r="F55" s="1"/>
      <c r="G55" s="1">
        <v>105</v>
      </c>
      <c r="H55" s="1"/>
      <c r="I55" s="1" t="s">
        <v>527</v>
      </c>
      <c r="J55" s="1">
        <v>6</v>
      </c>
      <c r="K55" s="1">
        <v>65</v>
      </c>
      <c r="L55" s="1">
        <v>57</v>
      </c>
      <c r="M55" s="1">
        <v>40</v>
      </c>
      <c r="N55" s="1"/>
      <c r="O55" s="1"/>
      <c r="P55" s="1">
        <v>1</v>
      </c>
      <c r="Q55" s="1">
        <v>0</v>
      </c>
      <c r="R55" s="1">
        <v>1</v>
      </c>
      <c r="S55" s="1">
        <v>0</v>
      </c>
      <c r="T55" s="52">
        <v>0</v>
      </c>
    </row>
    <row r="56" spans="1:20">
      <c r="A56" s="1">
        <v>178</v>
      </c>
      <c r="B56" s="4" t="s">
        <v>501</v>
      </c>
      <c r="C56" s="1" t="s">
        <v>504</v>
      </c>
      <c r="D56" s="1">
        <v>2</v>
      </c>
      <c r="E56" s="1">
        <v>1</v>
      </c>
      <c r="F56" s="1"/>
      <c r="G56" s="1">
        <v>140</v>
      </c>
      <c r="H56" s="1"/>
      <c r="I56" s="1" t="s">
        <v>166</v>
      </c>
      <c r="J56" s="1">
        <v>6</v>
      </c>
      <c r="K56" s="1">
        <v>67</v>
      </c>
      <c r="L56" s="1">
        <v>65</v>
      </c>
      <c r="M56" s="1">
        <v>80</v>
      </c>
      <c r="N56" s="1"/>
      <c r="O56" s="1"/>
      <c r="P56" s="1">
        <v>0</v>
      </c>
      <c r="Q56" s="1">
        <v>2</v>
      </c>
      <c r="R56" s="1">
        <v>1</v>
      </c>
      <c r="S56" s="1">
        <v>0</v>
      </c>
      <c r="T56" s="52">
        <v>0</v>
      </c>
    </row>
    <row r="57" spans="1:20">
      <c r="A57" s="1">
        <v>180</v>
      </c>
      <c r="B57" s="4" t="s">
        <v>501</v>
      </c>
      <c r="C57" s="1" t="s">
        <v>504</v>
      </c>
      <c r="D57" s="1">
        <v>2</v>
      </c>
      <c r="E57" s="1">
        <v>1</v>
      </c>
      <c r="F57" s="1"/>
      <c r="G57" s="1">
        <v>140</v>
      </c>
      <c r="H57" s="1"/>
      <c r="I57" s="1" t="s">
        <v>528</v>
      </c>
      <c r="J57" s="1">
        <v>7</v>
      </c>
      <c r="K57" s="1">
        <v>68</v>
      </c>
      <c r="L57" s="1">
        <v>69</v>
      </c>
      <c r="M57" s="1">
        <v>67</v>
      </c>
      <c r="N57" s="1"/>
      <c r="O57" s="1"/>
      <c r="P57" s="1">
        <v>1</v>
      </c>
      <c r="Q57" s="1">
        <v>2</v>
      </c>
      <c r="R57" s="1">
        <v>1</v>
      </c>
      <c r="S57" s="1">
        <v>0</v>
      </c>
      <c r="T57" s="52">
        <v>0</v>
      </c>
    </row>
    <row r="58" spans="1:20">
      <c r="A58" s="1">
        <v>183</v>
      </c>
      <c r="B58" s="4" t="s">
        <v>501</v>
      </c>
      <c r="C58" s="1" t="s">
        <v>504</v>
      </c>
      <c r="D58" s="1">
        <v>1</v>
      </c>
      <c r="E58" s="1">
        <v>1</v>
      </c>
      <c r="F58" s="1"/>
      <c r="G58" s="1">
        <v>155</v>
      </c>
      <c r="H58" s="1"/>
      <c r="I58" s="1" t="s">
        <v>208</v>
      </c>
      <c r="J58" s="1">
        <v>7</v>
      </c>
      <c r="K58" s="1">
        <v>93</v>
      </c>
      <c r="L58" s="1">
        <v>83</v>
      </c>
      <c r="M58" s="1">
        <v>69</v>
      </c>
      <c r="N58" s="1"/>
      <c r="O58" s="1"/>
      <c r="P58" s="1">
        <v>0</v>
      </c>
      <c r="Q58" s="1">
        <v>0</v>
      </c>
      <c r="R58" s="1">
        <v>0</v>
      </c>
      <c r="S58" s="1">
        <v>0</v>
      </c>
      <c r="T58" s="52">
        <v>0</v>
      </c>
    </row>
    <row r="59" spans="1:20">
      <c r="A59" s="1">
        <v>186</v>
      </c>
      <c r="B59" s="4" t="s">
        <v>501</v>
      </c>
      <c r="C59" s="1" t="s">
        <v>504</v>
      </c>
      <c r="D59" s="1">
        <v>1</v>
      </c>
      <c r="E59" s="1">
        <v>1</v>
      </c>
      <c r="F59" s="1"/>
      <c r="G59" s="1">
        <v>145</v>
      </c>
      <c r="H59" s="1"/>
      <c r="I59" s="1" t="s">
        <v>527</v>
      </c>
      <c r="J59" s="1">
        <v>7</v>
      </c>
      <c r="K59" s="1">
        <v>95</v>
      </c>
      <c r="L59" s="1">
        <v>100</v>
      </c>
      <c r="M59" s="1">
        <v>95</v>
      </c>
      <c r="N59" s="1"/>
      <c r="O59" s="1"/>
      <c r="P59" s="1">
        <v>1</v>
      </c>
      <c r="Q59" s="1">
        <v>0</v>
      </c>
      <c r="R59" s="1">
        <v>1</v>
      </c>
      <c r="S59" s="1">
        <v>0</v>
      </c>
      <c r="T59" s="52">
        <v>0</v>
      </c>
    </row>
    <row r="60" spans="1:20">
      <c r="A60" s="1">
        <v>187</v>
      </c>
      <c r="B60" s="4" t="s">
        <v>501</v>
      </c>
      <c r="C60" s="1" t="s">
        <v>504</v>
      </c>
      <c r="D60" s="1">
        <v>2</v>
      </c>
      <c r="E60" s="1">
        <v>1</v>
      </c>
      <c r="F60" s="1"/>
      <c r="G60" s="1">
        <v>170</v>
      </c>
      <c r="H60" s="1"/>
      <c r="I60" s="1" t="s">
        <v>232</v>
      </c>
      <c r="J60" s="1">
        <v>7</v>
      </c>
      <c r="K60" s="1">
        <v>80</v>
      </c>
      <c r="L60" s="1">
        <v>88</v>
      </c>
      <c r="M60" s="1">
        <v>85</v>
      </c>
      <c r="N60" s="1"/>
      <c r="O60" s="1"/>
      <c r="P60" s="1">
        <v>0</v>
      </c>
      <c r="Q60" s="1">
        <v>2</v>
      </c>
      <c r="R60" s="1">
        <v>1</v>
      </c>
      <c r="S60" s="1">
        <v>0</v>
      </c>
      <c r="T60" s="52">
        <v>0</v>
      </c>
    </row>
    <row r="61" spans="1:20">
      <c r="A61" s="1">
        <v>188</v>
      </c>
      <c r="B61" s="4" t="s">
        <v>501</v>
      </c>
      <c r="C61" s="1" t="s">
        <v>504</v>
      </c>
      <c r="D61" s="1">
        <v>1</v>
      </c>
      <c r="E61" s="1">
        <v>2</v>
      </c>
      <c r="F61" s="1"/>
      <c r="G61" s="1">
        <v>160</v>
      </c>
      <c r="H61" s="1"/>
      <c r="I61" s="1" t="s">
        <v>210</v>
      </c>
      <c r="J61" s="1">
        <v>8</v>
      </c>
      <c r="K61" s="1">
        <v>75</v>
      </c>
      <c r="L61" s="1">
        <v>72</v>
      </c>
      <c r="M61" s="1">
        <v>71</v>
      </c>
      <c r="N61" s="1"/>
      <c r="O61" s="1"/>
      <c r="P61" s="1">
        <v>0</v>
      </c>
      <c r="Q61" s="1">
        <v>0</v>
      </c>
      <c r="R61" s="1">
        <v>1</v>
      </c>
      <c r="S61" s="1">
        <v>1</v>
      </c>
      <c r="T61" s="52">
        <v>0</v>
      </c>
    </row>
    <row r="62" spans="1:20">
      <c r="A62" s="1">
        <v>189</v>
      </c>
      <c r="B62" s="4" t="s">
        <v>501</v>
      </c>
      <c r="C62" s="1" t="s">
        <v>504</v>
      </c>
      <c r="D62" s="1">
        <v>1</v>
      </c>
      <c r="E62" s="1">
        <v>1</v>
      </c>
      <c r="F62" s="1"/>
      <c r="G62" s="1">
        <v>160</v>
      </c>
      <c r="H62" s="1"/>
      <c r="I62" s="1" t="s">
        <v>529</v>
      </c>
      <c r="J62" s="1">
        <v>7</v>
      </c>
      <c r="K62" s="1">
        <v>62</v>
      </c>
      <c r="L62" s="1">
        <v>64</v>
      </c>
      <c r="M62" s="1">
        <v>63</v>
      </c>
      <c r="N62" s="1"/>
      <c r="O62" s="1"/>
      <c r="P62" s="1">
        <v>1</v>
      </c>
      <c r="Q62" s="1">
        <v>0</v>
      </c>
      <c r="R62" s="1">
        <v>0</v>
      </c>
      <c r="S62" s="1">
        <v>0</v>
      </c>
      <c r="T62" s="52">
        <v>0</v>
      </c>
    </row>
    <row r="63" spans="1:20">
      <c r="A63" s="1">
        <v>191</v>
      </c>
      <c r="B63" s="4" t="s">
        <v>501</v>
      </c>
      <c r="C63" s="1" t="s">
        <v>504</v>
      </c>
      <c r="D63" s="1">
        <v>1</v>
      </c>
      <c r="E63" s="1">
        <v>1</v>
      </c>
      <c r="F63" s="1"/>
      <c r="G63" s="1">
        <v>120</v>
      </c>
      <c r="H63" s="1"/>
      <c r="I63" s="1" t="s">
        <v>530</v>
      </c>
      <c r="J63" s="1">
        <v>4</v>
      </c>
      <c r="K63" s="1">
        <v>104</v>
      </c>
      <c r="L63" s="1">
        <v>109</v>
      </c>
      <c r="M63" s="1">
        <v>87</v>
      </c>
      <c r="N63" s="1"/>
      <c r="O63" s="1"/>
      <c r="P63" s="1">
        <v>0</v>
      </c>
      <c r="Q63" s="1">
        <v>0</v>
      </c>
      <c r="R63" s="1">
        <v>1</v>
      </c>
      <c r="S63" s="1">
        <v>0</v>
      </c>
      <c r="T63" s="52">
        <v>0</v>
      </c>
    </row>
    <row r="64" spans="1:20">
      <c r="A64" s="1">
        <v>192</v>
      </c>
      <c r="B64" s="4" t="s">
        <v>501</v>
      </c>
      <c r="C64" s="1" t="s">
        <v>504</v>
      </c>
      <c r="D64" s="1">
        <v>1</v>
      </c>
      <c r="E64" s="1">
        <v>2</v>
      </c>
      <c r="F64" s="1"/>
      <c r="G64" s="1">
        <v>180</v>
      </c>
      <c r="H64" s="1"/>
      <c r="I64" s="1" t="s">
        <v>531</v>
      </c>
      <c r="J64" s="1">
        <v>12</v>
      </c>
      <c r="K64" s="1">
        <v>84</v>
      </c>
      <c r="L64" s="1">
        <v>77</v>
      </c>
      <c r="M64" s="1">
        <v>75</v>
      </c>
      <c r="N64" s="1"/>
      <c r="O64" s="1"/>
      <c r="P64" s="1">
        <v>1</v>
      </c>
      <c r="Q64" s="1">
        <v>0</v>
      </c>
      <c r="R64" s="1">
        <v>0</v>
      </c>
      <c r="S64" s="1">
        <v>0</v>
      </c>
      <c r="T64" s="52">
        <v>0</v>
      </c>
    </row>
    <row r="65" spans="1:20">
      <c r="A65" s="1">
        <v>193</v>
      </c>
      <c r="B65" s="4" t="s">
        <v>501</v>
      </c>
      <c r="C65" s="1" t="s">
        <v>504</v>
      </c>
      <c r="D65" s="1">
        <v>1</v>
      </c>
      <c r="E65" s="1">
        <v>1</v>
      </c>
      <c r="F65" s="1"/>
      <c r="G65" s="1">
        <v>155</v>
      </c>
      <c r="H65" s="1"/>
      <c r="I65" s="1" t="s">
        <v>174</v>
      </c>
      <c r="J65" s="1">
        <v>8</v>
      </c>
      <c r="K65" s="1">
        <v>80</v>
      </c>
      <c r="L65" s="1">
        <v>83</v>
      </c>
      <c r="M65" s="1">
        <v>76</v>
      </c>
      <c r="N65" s="1"/>
      <c r="O65" s="1"/>
      <c r="P65" s="1">
        <v>1</v>
      </c>
      <c r="Q65" s="1">
        <v>0</v>
      </c>
      <c r="R65" s="1">
        <v>0</v>
      </c>
      <c r="S65" s="1">
        <v>0</v>
      </c>
      <c r="T65" s="52">
        <v>0</v>
      </c>
    </row>
    <row r="66" spans="1:20">
      <c r="A66" s="1">
        <v>194</v>
      </c>
      <c r="B66" s="4" t="s">
        <v>501</v>
      </c>
      <c r="C66" s="1" t="s">
        <v>504</v>
      </c>
      <c r="D66" s="1">
        <v>1</v>
      </c>
      <c r="E66" s="1">
        <v>1</v>
      </c>
      <c r="F66" s="1"/>
      <c r="G66" s="1">
        <v>200</v>
      </c>
      <c r="H66" s="1"/>
      <c r="I66" s="1" t="s">
        <v>26</v>
      </c>
      <c r="J66" s="1">
        <v>7</v>
      </c>
      <c r="K66" s="1">
        <v>95</v>
      </c>
      <c r="L66" s="1">
        <v>106</v>
      </c>
      <c r="M66" s="1">
        <v>102</v>
      </c>
      <c r="N66" s="1"/>
      <c r="O66" s="1"/>
      <c r="P66" s="1">
        <v>0</v>
      </c>
      <c r="Q66" s="1">
        <v>0</v>
      </c>
      <c r="R66" s="1">
        <v>0</v>
      </c>
      <c r="S66" s="1">
        <v>0</v>
      </c>
      <c r="T66" s="52">
        <v>0</v>
      </c>
    </row>
    <row r="67" spans="1:20">
      <c r="A67" s="1">
        <v>196</v>
      </c>
      <c r="B67" s="4" t="s">
        <v>501</v>
      </c>
      <c r="C67" s="1" t="s">
        <v>504</v>
      </c>
      <c r="D67" s="1">
        <v>1</v>
      </c>
      <c r="E67" s="1">
        <v>1</v>
      </c>
      <c r="F67" s="1"/>
      <c r="G67" s="1">
        <v>145</v>
      </c>
      <c r="H67" s="1"/>
      <c r="I67" s="1" t="s">
        <v>139</v>
      </c>
      <c r="J67" s="1">
        <v>6</v>
      </c>
      <c r="K67" s="1">
        <v>100</v>
      </c>
      <c r="L67" s="1">
        <v>110</v>
      </c>
      <c r="M67" s="1">
        <v>100</v>
      </c>
      <c r="N67" s="1"/>
      <c r="O67" s="1"/>
      <c r="P67" s="1">
        <v>1</v>
      </c>
      <c r="Q67" s="1">
        <v>0</v>
      </c>
      <c r="R67" s="1">
        <v>1</v>
      </c>
      <c r="S67" s="1">
        <v>0</v>
      </c>
      <c r="T67" s="52">
        <v>0</v>
      </c>
    </row>
    <row r="68" spans="1:20">
      <c r="A68" s="1">
        <v>199</v>
      </c>
      <c r="B68" s="4" t="s">
        <v>501</v>
      </c>
      <c r="C68" s="1" t="s">
        <v>504</v>
      </c>
      <c r="D68" s="1">
        <v>1</v>
      </c>
      <c r="E68" s="1">
        <v>1</v>
      </c>
      <c r="F68" s="1"/>
      <c r="G68" s="1">
        <v>190</v>
      </c>
      <c r="H68" s="1"/>
      <c r="I68" s="1" t="s">
        <v>210</v>
      </c>
      <c r="J68" s="1">
        <v>8</v>
      </c>
      <c r="K68" s="1">
        <v>107</v>
      </c>
      <c r="L68" s="1">
        <v>95</v>
      </c>
      <c r="M68" s="1">
        <v>93</v>
      </c>
      <c r="N68" s="1"/>
      <c r="O68" s="1"/>
      <c r="P68" s="1">
        <v>1</v>
      </c>
      <c r="Q68" s="1">
        <v>0</v>
      </c>
      <c r="R68" s="1">
        <v>1</v>
      </c>
      <c r="S68" s="1">
        <v>0</v>
      </c>
      <c r="T68" s="52">
        <v>0</v>
      </c>
    </row>
    <row r="69" spans="1:20">
      <c r="A69" s="1">
        <v>206</v>
      </c>
      <c r="B69" s="4" t="s">
        <v>501</v>
      </c>
      <c r="C69" s="1" t="s">
        <v>504</v>
      </c>
      <c r="D69" s="1">
        <v>1</v>
      </c>
      <c r="E69" s="1">
        <v>1</v>
      </c>
      <c r="F69" s="1"/>
      <c r="G69" s="1">
        <v>110</v>
      </c>
      <c r="H69" s="1"/>
      <c r="I69" s="1" t="s">
        <v>88</v>
      </c>
      <c r="J69" s="1">
        <v>5</v>
      </c>
      <c r="K69" s="1">
        <v>102</v>
      </c>
      <c r="L69" s="1">
        <v>118</v>
      </c>
      <c r="M69" s="1">
        <v>98</v>
      </c>
      <c r="N69" s="1"/>
      <c r="O69" s="1"/>
      <c r="P69" s="1">
        <v>1</v>
      </c>
      <c r="Q69" s="1">
        <v>0</v>
      </c>
      <c r="R69" s="1">
        <v>0</v>
      </c>
      <c r="S69" s="1">
        <v>0</v>
      </c>
      <c r="T69" s="52">
        <v>0</v>
      </c>
    </row>
    <row r="70" spans="1:20">
      <c r="A70" s="1">
        <v>209</v>
      </c>
      <c r="B70" s="4" t="s">
        <v>501</v>
      </c>
      <c r="C70" s="1" t="s">
        <v>504</v>
      </c>
      <c r="D70" s="1">
        <v>1</v>
      </c>
      <c r="E70" s="1">
        <v>1</v>
      </c>
      <c r="F70" s="1"/>
      <c r="G70" s="1">
        <v>185</v>
      </c>
      <c r="H70" s="1"/>
      <c r="I70" s="1" t="s">
        <v>74</v>
      </c>
      <c r="J70" s="1">
        <v>6</v>
      </c>
      <c r="K70" s="1">
        <v>95</v>
      </c>
      <c r="L70" s="1">
        <v>97</v>
      </c>
      <c r="M70" s="1">
        <v>81</v>
      </c>
      <c r="N70" s="1"/>
      <c r="O70" s="1"/>
      <c r="P70" s="1">
        <v>0</v>
      </c>
      <c r="Q70" s="1">
        <v>0</v>
      </c>
      <c r="R70" s="1">
        <v>0</v>
      </c>
      <c r="S70" s="1">
        <v>0</v>
      </c>
      <c r="T70" s="52">
        <v>0</v>
      </c>
    </row>
    <row r="71" spans="1:20">
      <c r="A71" s="1">
        <v>213</v>
      </c>
      <c r="B71" s="4" t="s">
        <v>501</v>
      </c>
      <c r="C71" s="1" t="s">
        <v>509</v>
      </c>
      <c r="D71" s="1">
        <v>1</v>
      </c>
      <c r="E71" s="1">
        <v>1</v>
      </c>
      <c r="F71" s="1"/>
      <c r="G71" s="1">
        <v>100</v>
      </c>
      <c r="H71" s="1"/>
      <c r="I71" s="1" t="s">
        <v>158</v>
      </c>
      <c r="J71" s="1">
        <v>4</v>
      </c>
      <c r="K71" s="1">
        <v>68</v>
      </c>
      <c r="L71" s="1">
        <v>63</v>
      </c>
      <c r="M71" s="1">
        <v>54</v>
      </c>
      <c r="N71" s="1"/>
      <c r="O71" s="1"/>
      <c r="P71" s="1">
        <v>0</v>
      </c>
      <c r="Q71" s="1">
        <v>0</v>
      </c>
      <c r="R71" s="1">
        <v>1</v>
      </c>
      <c r="S71" s="1">
        <v>0</v>
      </c>
      <c r="T71" s="52">
        <v>0</v>
      </c>
    </row>
    <row r="72" spans="1:20">
      <c r="A72" s="1">
        <v>215</v>
      </c>
      <c r="B72" s="4" t="s">
        <v>501</v>
      </c>
      <c r="C72" s="1" t="s">
        <v>509</v>
      </c>
      <c r="D72" s="1">
        <v>3</v>
      </c>
      <c r="E72" s="1">
        <v>1</v>
      </c>
      <c r="F72" s="1"/>
      <c r="G72" s="1">
        <v>85</v>
      </c>
      <c r="H72" s="1"/>
      <c r="I72" s="1" t="s">
        <v>88</v>
      </c>
      <c r="J72" s="1">
        <v>6</v>
      </c>
      <c r="K72" s="1">
        <v>55</v>
      </c>
      <c r="L72" s="1">
        <v>53</v>
      </c>
      <c r="M72" s="1">
        <v>51</v>
      </c>
      <c r="N72" s="1"/>
      <c r="O72" s="1"/>
      <c r="P72" s="1">
        <v>1</v>
      </c>
      <c r="Q72" s="1">
        <v>1</v>
      </c>
      <c r="R72" s="1">
        <v>2</v>
      </c>
      <c r="S72" s="1">
        <v>0</v>
      </c>
      <c r="T72" s="52">
        <v>0</v>
      </c>
    </row>
    <row r="73" spans="1:20">
      <c r="A73" s="1">
        <v>218</v>
      </c>
      <c r="B73" s="4" t="s">
        <v>501</v>
      </c>
      <c r="C73" s="1" t="s">
        <v>509</v>
      </c>
      <c r="D73" s="1">
        <v>3</v>
      </c>
      <c r="E73" s="1">
        <v>1</v>
      </c>
      <c r="F73" s="1"/>
      <c r="G73" s="1">
        <v>85</v>
      </c>
      <c r="H73" s="1"/>
      <c r="I73" s="1" t="s">
        <v>79</v>
      </c>
      <c r="J73" s="1">
        <v>10</v>
      </c>
      <c r="K73" s="1">
        <v>38</v>
      </c>
      <c r="L73" s="1">
        <v>36</v>
      </c>
      <c r="M73" s="1">
        <v>33</v>
      </c>
      <c r="N73" s="1"/>
      <c r="O73" s="1"/>
      <c r="P73" s="1">
        <v>2</v>
      </c>
      <c r="Q73" s="1">
        <v>2</v>
      </c>
      <c r="R73" s="1">
        <v>1</v>
      </c>
      <c r="S73" s="1">
        <v>0</v>
      </c>
      <c r="T73" s="52">
        <v>0</v>
      </c>
    </row>
    <row r="74" spans="1:20">
      <c r="A74" s="1">
        <v>219</v>
      </c>
      <c r="B74" s="4" t="s">
        <v>501</v>
      </c>
      <c r="C74" s="1" t="s">
        <v>509</v>
      </c>
      <c r="D74" s="1">
        <v>2</v>
      </c>
      <c r="E74" s="1">
        <v>2</v>
      </c>
      <c r="F74" s="1"/>
      <c r="G74" s="1">
        <v>110</v>
      </c>
      <c r="H74" s="1"/>
      <c r="I74" s="1" t="s">
        <v>63</v>
      </c>
      <c r="J74" s="1">
        <v>12</v>
      </c>
      <c r="K74" s="1">
        <v>40</v>
      </c>
      <c r="L74" s="1">
        <v>36</v>
      </c>
      <c r="M74" s="1">
        <v>30</v>
      </c>
      <c r="N74" s="1"/>
      <c r="O74" s="1"/>
      <c r="P74" s="1">
        <v>2</v>
      </c>
      <c r="Q74" s="1">
        <v>0</v>
      </c>
      <c r="R74" s="1">
        <v>1</v>
      </c>
      <c r="S74" s="1">
        <v>0</v>
      </c>
      <c r="T74" s="52">
        <v>0</v>
      </c>
    </row>
    <row r="75" spans="1:20">
      <c r="A75" s="1">
        <v>220</v>
      </c>
      <c r="B75" s="4" t="s">
        <v>501</v>
      </c>
      <c r="C75" s="1" t="s">
        <v>509</v>
      </c>
      <c r="D75" s="1">
        <v>1</v>
      </c>
      <c r="E75" s="1">
        <v>1</v>
      </c>
      <c r="F75" s="1"/>
      <c r="G75" s="1">
        <v>125</v>
      </c>
      <c r="H75" s="1"/>
      <c r="I75" s="1" t="s">
        <v>532</v>
      </c>
      <c r="J75" s="1">
        <v>13</v>
      </c>
      <c r="K75" s="1">
        <v>43</v>
      </c>
      <c r="L75" s="1">
        <v>42</v>
      </c>
      <c r="M75" s="1">
        <v>45</v>
      </c>
      <c r="N75" s="1"/>
      <c r="O75" s="1"/>
      <c r="P75" s="1">
        <v>0</v>
      </c>
      <c r="Q75" s="1">
        <v>0</v>
      </c>
      <c r="R75" s="1">
        <v>0</v>
      </c>
      <c r="S75" s="1">
        <v>0</v>
      </c>
      <c r="T75" s="52">
        <v>0</v>
      </c>
    </row>
    <row r="76" spans="1:20">
      <c r="A76" s="1">
        <v>221</v>
      </c>
      <c r="B76" s="4" t="s">
        <v>501</v>
      </c>
      <c r="C76" s="1" t="s">
        <v>509</v>
      </c>
      <c r="D76" s="1">
        <v>1</v>
      </c>
      <c r="E76" s="1">
        <v>1</v>
      </c>
      <c r="F76" s="1"/>
      <c r="G76" s="1">
        <v>185</v>
      </c>
      <c r="H76" s="1"/>
      <c r="I76" s="1" t="s">
        <v>533</v>
      </c>
      <c r="J76" s="1">
        <v>11</v>
      </c>
      <c r="K76" s="1">
        <v>58</v>
      </c>
      <c r="L76" s="1">
        <v>63</v>
      </c>
      <c r="M76" s="1">
        <v>60</v>
      </c>
      <c r="N76" s="1"/>
      <c r="O76" s="1"/>
      <c r="P76" s="1">
        <v>0</v>
      </c>
      <c r="Q76" s="1">
        <v>1</v>
      </c>
      <c r="R76" s="1">
        <v>1</v>
      </c>
      <c r="S76" s="1">
        <v>0</v>
      </c>
      <c r="T76" s="52">
        <v>0</v>
      </c>
    </row>
    <row r="77" spans="1:20">
      <c r="A77" s="1">
        <v>222</v>
      </c>
      <c r="B77" s="4" t="s">
        <v>501</v>
      </c>
      <c r="C77" s="1" t="s">
        <v>509</v>
      </c>
      <c r="D77" s="1">
        <v>2</v>
      </c>
      <c r="E77" s="1">
        <v>1</v>
      </c>
      <c r="F77" s="1"/>
      <c r="G77" s="1">
        <v>115</v>
      </c>
      <c r="H77" s="1"/>
      <c r="I77" s="1" t="s">
        <v>202</v>
      </c>
      <c r="J77" s="1">
        <v>7</v>
      </c>
      <c r="K77" s="1">
        <v>52</v>
      </c>
      <c r="L77" s="1">
        <v>49</v>
      </c>
      <c r="M77" s="1">
        <v>58</v>
      </c>
      <c r="N77" s="1"/>
      <c r="O77" s="1"/>
      <c r="P77" s="1">
        <v>1</v>
      </c>
      <c r="Q77" s="1">
        <v>1</v>
      </c>
      <c r="R77" s="1">
        <v>2</v>
      </c>
      <c r="S77" s="1">
        <v>0</v>
      </c>
      <c r="T77" s="52">
        <v>0</v>
      </c>
    </row>
    <row r="78" spans="1:20">
      <c r="A78" s="1">
        <v>228</v>
      </c>
      <c r="B78" s="4" t="s">
        <v>501</v>
      </c>
      <c r="C78" s="1" t="s">
        <v>509</v>
      </c>
      <c r="D78" s="1">
        <v>1</v>
      </c>
      <c r="E78" s="1">
        <v>1</v>
      </c>
      <c r="F78" s="1"/>
      <c r="G78" s="1">
        <v>130</v>
      </c>
      <c r="H78" s="1"/>
      <c r="I78" s="1" t="s">
        <v>503</v>
      </c>
      <c r="J78" s="1">
        <v>8</v>
      </c>
      <c r="K78" s="1">
        <v>60</v>
      </c>
      <c r="L78" s="1">
        <v>61</v>
      </c>
      <c r="M78" s="1">
        <v>51</v>
      </c>
      <c r="N78" s="1"/>
      <c r="O78" s="1"/>
      <c r="P78" s="1">
        <v>0</v>
      </c>
      <c r="Q78" s="1">
        <v>1</v>
      </c>
      <c r="R78" s="1">
        <v>1</v>
      </c>
      <c r="S78" s="1">
        <v>0</v>
      </c>
      <c r="T78" s="52">
        <v>0</v>
      </c>
    </row>
    <row r="79" spans="1:20">
      <c r="A79" s="1">
        <v>230</v>
      </c>
      <c r="B79" s="4" t="s">
        <v>501</v>
      </c>
      <c r="C79" s="1" t="s">
        <v>509</v>
      </c>
      <c r="D79" s="1">
        <v>2</v>
      </c>
      <c r="E79" s="1">
        <v>2</v>
      </c>
      <c r="F79" s="1" t="s">
        <v>794</v>
      </c>
      <c r="G79" s="1">
        <v>130</v>
      </c>
      <c r="H79" s="1"/>
      <c r="I79" s="1" t="s">
        <v>534</v>
      </c>
      <c r="J79" s="1">
        <v>8</v>
      </c>
      <c r="K79" s="1">
        <v>39</v>
      </c>
      <c r="L79" s="1">
        <v>46</v>
      </c>
      <c r="M79" s="1">
        <v>53</v>
      </c>
      <c r="N79" s="1"/>
      <c r="O79" s="1"/>
      <c r="P79" s="1">
        <v>0</v>
      </c>
      <c r="Q79" s="1">
        <v>2</v>
      </c>
      <c r="R79" s="1">
        <v>1</v>
      </c>
      <c r="S79" s="1">
        <v>0</v>
      </c>
      <c r="T79" s="52">
        <v>0</v>
      </c>
    </row>
    <row r="80" spans="1:20">
      <c r="A80" s="1">
        <v>233</v>
      </c>
      <c r="B80" s="4" t="s">
        <v>501</v>
      </c>
      <c r="C80" s="1" t="s">
        <v>509</v>
      </c>
      <c r="D80" s="1">
        <v>2</v>
      </c>
      <c r="E80" s="1">
        <v>2</v>
      </c>
      <c r="F80" s="1" t="s">
        <v>794</v>
      </c>
      <c r="G80" s="1">
        <v>100</v>
      </c>
      <c r="H80" s="1"/>
      <c r="I80" s="1" t="s">
        <v>231</v>
      </c>
      <c r="J80" s="1">
        <v>7</v>
      </c>
      <c r="K80" s="1">
        <v>49</v>
      </c>
      <c r="L80" s="1">
        <v>45</v>
      </c>
      <c r="M80" s="1">
        <v>34</v>
      </c>
      <c r="N80" s="1"/>
      <c r="O80" s="1"/>
      <c r="P80" s="1">
        <v>2</v>
      </c>
      <c r="Q80" s="1">
        <v>0</v>
      </c>
      <c r="R80" s="1">
        <v>1</v>
      </c>
      <c r="S80" s="1">
        <v>0</v>
      </c>
      <c r="T80" s="52">
        <v>0</v>
      </c>
    </row>
    <row r="81" spans="1:20">
      <c r="A81" s="1">
        <v>235</v>
      </c>
      <c r="B81" s="4" t="s">
        <v>501</v>
      </c>
      <c r="C81" s="1" t="s">
        <v>509</v>
      </c>
      <c r="D81" s="1">
        <v>1</v>
      </c>
      <c r="E81" s="1">
        <v>1</v>
      </c>
      <c r="F81" s="1"/>
      <c r="G81" s="1">
        <v>100</v>
      </c>
      <c r="H81" s="1"/>
      <c r="I81" s="1" t="s">
        <v>535</v>
      </c>
      <c r="J81" s="1">
        <v>9</v>
      </c>
      <c r="K81" s="1">
        <v>48</v>
      </c>
      <c r="L81" s="1">
        <v>45</v>
      </c>
      <c r="M81" s="1">
        <v>47</v>
      </c>
      <c r="N81" s="1"/>
      <c r="O81" s="1"/>
      <c r="P81" s="1">
        <v>0</v>
      </c>
      <c r="Q81" s="1">
        <v>0</v>
      </c>
      <c r="R81" s="1">
        <v>1</v>
      </c>
      <c r="S81" s="1">
        <v>0</v>
      </c>
      <c r="T81" s="52">
        <v>0</v>
      </c>
    </row>
    <row r="82" spans="1:20">
      <c r="A82" s="1">
        <v>236</v>
      </c>
      <c r="B82" s="4" t="s">
        <v>501</v>
      </c>
      <c r="C82" s="1" t="s">
        <v>509</v>
      </c>
      <c r="D82" s="1">
        <v>1</v>
      </c>
      <c r="E82" s="1">
        <v>1</v>
      </c>
      <c r="F82" s="1"/>
      <c r="G82" s="1">
        <v>130</v>
      </c>
      <c r="H82" s="1"/>
      <c r="I82" s="1" t="s">
        <v>536</v>
      </c>
      <c r="J82" s="1">
        <v>10</v>
      </c>
      <c r="K82" s="1">
        <v>62</v>
      </c>
      <c r="L82" s="1">
        <v>62</v>
      </c>
      <c r="M82" s="1">
        <v>56</v>
      </c>
      <c r="N82" s="1"/>
      <c r="O82" s="1"/>
      <c r="P82" s="1">
        <v>0</v>
      </c>
      <c r="Q82" s="1">
        <v>1</v>
      </c>
      <c r="R82" s="1">
        <v>0</v>
      </c>
      <c r="S82" s="1">
        <v>0</v>
      </c>
      <c r="T82" s="52">
        <v>0</v>
      </c>
    </row>
    <row r="83" spans="1:20">
      <c r="A83" s="1">
        <v>237</v>
      </c>
      <c r="B83" s="4" t="s">
        <v>501</v>
      </c>
      <c r="C83" s="1" t="s">
        <v>509</v>
      </c>
      <c r="D83" s="1">
        <v>2</v>
      </c>
      <c r="E83" s="1">
        <v>2</v>
      </c>
      <c r="F83" s="1" t="s">
        <v>794</v>
      </c>
      <c r="G83" s="1">
        <v>140</v>
      </c>
      <c r="H83" s="1"/>
      <c r="I83" s="1" t="s">
        <v>88</v>
      </c>
      <c r="J83" s="1">
        <v>13</v>
      </c>
      <c r="K83" s="1">
        <v>65</v>
      </c>
      <c r="L83" s="1">
        <v>63</v>
      </c>
      <c r="M83" s="1">
        <v>57</v>
      </c>
      <c r="N83" s="1"/>
      <c r="O83" s="1"/>
      <c r="P83" s="1">
        <v>0</v>
      </c>
      <c r="Q83" s="1">
        <v>1</v>
      </c>
      <c r="R83" s="1">
        <v>1</v>
      </c>
      <c r="S83" s="1">
        <v>0</v>
      </c>
      <c r="T83" s="52">
        <v>0</v>
      </c>
    </row>
    <row r="84" spans="1:20">
      <c r="A84" s="1">
        <v>238</v>
      </c>
      <c r="B84" s="4" t="s">
        <v>501</v>
      </c>
      <c r="C84" s="1" t="s">
        <v>509</v>
      </c>
      <c r="D84" s="1">
        <v>1</v>
      </c>
      <c r="E84" s="1">
        <v>2</v>
      </c>
      <c r="F84" s="1" t="s">
        <v>794</v>
      </c>
      <c r="G84" s="1">
        <v>70</v>
      </c>
      <c r="H84" s="1"/>
      <c r="I84" s="1" t="s">
        <v>537</v>
      </c>
      <c r="J84" s="1">
        <v>15</v>
      </c>
      <c r="K84" s="1">
        <v>63</v>
      </c>
      <c r="L84" s="1">
        <v>57</v>
      </c>
      <c r="M84" s="1">
        <v>55</v>
      </c>
      <c r="N84" s="1"/>
      <c r="O84" s="1"/>
      <c r="P84" s="1">
        <v>0</v>
      </c>
      <c r="Q84" s="1">
        <v>1</v>
      </c>
      <c r="R84" s="1">
        <v>0</v>
      </c>
      <c r="S84" s="1">
        <v>0</v>
      </c>
      <c r="T84" s="52">
        <v>0</v>
      </c>
    </row>
    <row r="85" spans="1:20">
      <c r="A85" s="1">
        <v>239</v>
      </c>
      <c r="B85" s="4" t="s">
        <v>501</v>
      </c>
      <c r="C85" s="1" t="s">
        <v>509</v>
      </c>
      <c r="D85" s="1">
        <v>2</v>
      </c>
      <c r="E85" s="1">
        <v>2</v>
      </c>
      <c r="F85" s="1" t="s">
        <v>794</v>
      </c>
      <c r="G85" s="1">
        <v>170</v>
      </c>
      <c r="H85" s="1"/>
      <c r="I85" s="1" t="s">
        <v>217</v>
      </c>
      <c r="J85" s="1">
        <v>8</v>
      </c>
      <c r="K85" s="1">
        <v>58</v>
      </c>
      <c r="L85" s="1">
        <v>64</v>
      </c>
      <c r="M85" s="1">
        <v>59</v>
      </c>
      <c r="N85" s="1"/>
      <c r="O85" s="1"/>
      <c r="P85" s="1">
        <v>0</v>
      </c>
      <c r="Q85" s="1">
        <v>1</v>
      </c>
      <c r="R85" s="1">
        <v>1</v>
      </c>
      <c r="S85" s="1">
        <v>0</v>
      </c>
      <c r="T85" s="52">
        <v>0</v>
      </c>
    </row>
    <row r="86" spans="1:20">
      <c r="A86" s="1">
        <v>240</v>
      </c>
      <c r="B86" s="4" t="s">
        <v>501</v>
      </c>
      <c r="C86" s="1" t="s">
        <v>509</v>
      </c>
      <c r="D86" s="1">
        <v>1</v>
      </c>
      <c r="E86" s="1">
        <v>1</v>
      </c>
      <c r="F86" s="1"/>
      <c r="G86" s="1">
        <v>185</v>
      </c>
      <c r="H86" s="1"/>
      <c r="I86" s="1" t="s">
        <v>9</v>
      </c>
      <c r="J86" s="1">
        <v>12</v>
      </c>
      <c r="K86" s="1">
        <v>72</v>
      </c>
      <c r="L86" s="1">
        <v>65</v>
      </c>
      <c r="M86" s="1">
        <v>80</v>
      </c>
      <c r="N86" s="1"/>
      <c r="O86" s="1"/>
      <c r="P86" s="1">
        <v>0</v>
      </c>
      <c r="Q86" s="1">
        <v>0</v>
      </c>
      <c r="R86" s="1">
        <v>1</v>
      </c>
      <c r="S86" s="1">
        <v>0</v>
      </c>
      <c r="T86" s="52">
        <v>0</v>
      </c>
    </row>
    <row r="87" spans="1:20">
      <c r="A87" s="1">
        <v>241</v>
      </c>
      <c r="B87" s="4" t="s">
        <v>501</v>
      </c>
      <c r="C87" s="1" t="s">
        <v>509</v>
      </c>
      <c r="D87" s="1">
        <v>1</v>
      </c>
      <c r="E87" s="1">
        <v>1</v>
      </c>
      <c r="F87" s="1"/>
      <c r="G87" s="1">
        <v>255</v>
      </c>
      <c r="H87" s="1"/>
      <c r="I87" s="1" t="s">
        <v>139</v>
      </c>
      <c r="J87" s="1">
        <v>10</v>
      </c>
      <c r="K87" s="1">
        <v>85</v>
      </c>
      <c r="L87" s="1">
        <v>87</v>
      </c>
      <c r="M87" s="1">
        <v>88</v>
      </c>
      <c r="N87" s="1"/>
      <c r="O87" s="1"/>
      <c r="P87" s="1">
        <v>1</v>
      </c>
      <c r="Q87" s="1">
        <v>1</v>
      </c>
      <c r="R87" s="1">
        <v>1</v>
      </c>
      <c r="S87" s="1">
        <v>0</v>
      </c>
      <c r="T87" s="52">
        <v>0</v>
      </c>
    </row>
    <row r="88" spans="1:20">
      <c r="A88" s="1">
        <v>245</v>
      </c>
      <c r="B88" s="4" t="s">
        <v>501</v>
      </c>
      <c r="C88" s="1" t="s">
        <v>509</v>
      </c>
      <c r="D88" s="1">
        <v>1</v>
      </c>
      <c r="E88" s="1">
        <v>1</v>
      </c>
      <c r="F88" s="1"/>
      <c r="G88" s="1">
        <v>125</v>
      </c>
      <c r="H88" s="1"/>
      <c r="I88" s="1" t="s">
        <v>538</v>
      </c>
      <c r="J88" s="1">
        <v>7</v>
      </c>
      <c r="K88" s="1">
        <v>65</v>
      </c>
      <c r="L88" s="1">
        <v>67</v>
      </c>
      <c r="M88" s="1">
        <v>63</v>
      </c>
      <c r="N88" s="1"/>
      <c r="O88" s="1"/>
      <c r="P88" s="1">
        <v>0</v>
      </c>
      <c r="Q88" s="1">
        <v>0</v>
      </c>
      <c r="R88" s="1">
        <v>0</v>
      </c>
      <c r="S88" s="1">
        <v>0</v>
      </c>
      <c r="T88" s="52">
        <v>0</v>
      </c>
    </row>
    <row r="89" spans="1:20">
      <c r="A89" s="1">
        <v>247</v>
      </c>
      <c r="B89" s="4" t="s">
        <v>501</v>
      </c>
      <c r="C89" s="1" t="s">
        <v>509</v>
      </c>
      <c r="D89" s="1">
        <v>2</v>
      </c>
      <c r="E89" s="1">
        <v>2</v>
      </c>
      <c r="F89" s="1" t="s">
        <v>794</v>
      </c>
      <c r="G89" s="1">
        <v>175</v>
      </c>
      <c r="H89" s="1"/>
      <c r="I89" s="1" t="s">
        <v>28</v>
      </c>
      <c r="J89" s="1">
        <v>10</v>
      </c>
      <c r="K89" s="1">
        <v>85</v>
      </c>
      <c r="L89" s="1">
        <v>75</v>
      </c>
      <c r="M89" s="1">
        <v>84</v>
      </c>
      <c r="N89" s="1"/>
      <c r="O89" s="1"/>
      <c r="P89" s="1">
        <v>0</v>
      </c>
      <c r="Q89" s="1">
        <v>2</v>
      </c>
      <c r="R89" s="1">
        <v>1</v>
      </c>
      <c r="S89" s="1">
        <v>0</v>
      </c>
      <c r="T89" s="52">
        <v>0</v>
      </c>
    </row>
    <row r="90" spans="1:20">
      <c r="A90" s="1">
        <v>250</v>
      </c>
      <c r="B90" s="4" t="s">
        <v>501</v>
      </c>
      <c r="C90" s="1" t="s">
        <v>509</v>
      </c>
      <c r="D90" s="1">
        <v>2</v>
      </c>
      <c r="E90" s="1">
        <v>1</v>
      </c>
      <c r="F90" s="1"/>
      <c r="G90" s="1">
        <v>230</v>
      </c>
      <c r="H90" s="1"/>
      <c r="I90" s="1" t="s">
        <v>539</v>
      </c>
      <c r="J90" s="1">
        <v>13</v>
      </c>
      <c r="K90" s="1">
        <v>60</v>
      </c>
      <c r="L90" s="1">
        <v>72</v>
      </c>
      <c r="M90" s="1">
        <v>76</v>
      </c>
      <c r="N90" s="1"/>
      <c r="O90" s="1"/>
      <c r="P90" s="1">
        <v>1</v>
      </c>
      <c r="Q90" s="1">
        <v>2</v>
      </c>
      <c r="R90" s="1">
        <v>0</v>
      </c>
      <c r="S90" s="1">
        <v>0</v>
      </c>
      <c r="T90" s="52">
        <v>0</v>
      </c>
    </row>
    <row r="91" spans="1:20">
      <c r="A91" s="1">
        <v>256</v>
      </c>
      <c r="B91" s="4" t="s">
        <v>501</v>
      </c>
      <c r="C91" s="1" t="s">
        <v>793</v>
      </c>
      <c r="D91" s="1">
        <v>1</v>
      </c>
      <c r="E91" s="1">
        <v>1</v>
      </c>
      <c r="F91" s="1"/>
      <c r="G91" s="1">
        <v>160</v>
      </c>
      <c r="H91" s="1"/>
      <c r="I91" s="1" t="s">
        <v>540</v>
      </c>
      <c r="J91" s="1">
        <v>7</v>
      </c>
      <c r="K91" s="1">
        <v>73</v>
      </c>
      <c r="L91" s="1">
        <v>73</v>
      </c>
      <c r="M91" s="1">
        <v>62</v>
      </c>
      <c r="N91" s="1"/>
      <c r="O91" s="1"/>
      <c r="P91" s="1">
        <v>0</v>
      </c>
      <c r="Q91" s="1">
        <v>1</v>
      </c>
      <c r="R91" s="1">
        <v>1</v>
      </c>
      <c r="S91" s="1">
        <v>0</v>
      </c>
      <c r="T91" s="52">
        <v>0</v>
      </c>
    </row>
    <row r="92" spans="1:20">
      <c r="A92" s="1">
        <v>257</v>
      </c>
      <c r="B92" s="4" t="s">
        <v>501</v>
      </c>
      <c r="C92" s="1" t="s">
        <v>793</v>
      </c>
      <c r="D92" s="1">
        <v>2</v>
      </c>
      <c r="E92" s="1">
        <v>1</v>
      </c>
      <c r="F92" s="1"/>
      <c r="G92" s="1">
        <v>145</v>
      </c>
      <c r="H92" s="1"/>
      <c r="I92" s="1" t="s">
        <v>541</v>
      </c>
      <c r="J92" s="1">
        <v>7</v>
      </c>
      <c r="K92" s="1">
        <v>73</v>
      </c>
      <c r="L92" s="1">
        <v>75</v>
      </c>
      <c r="M92" s="1">
        <v>64</v>
      </c>
      <c r="N92" s="1"/>
      <c r="O92" s="1"/>
      <c r="P92" s="1">
        <v>1</v>
      </c>
      <c r="Q92" s="1">
        <v>0</v>
      </c>
      <c r="R92" s="1">
        <v>1</v>
      </c>
      <c r="S92" s="1">
        <v>1</v>
      </c>
      <c r="T92" s="52">
        <v>0</v>
      </c>
    </row>
    <row r="93" spans="1:20">
      <c r="A93" s="1">
        <v>258</v>
      </c>
      <c r="B93" s="4" t="s">
        <v>501</v>
      </c>
      <c r="C93" s="1" t="s">
        <v>793</v>
      </c>
      <c r="D93" s="1">
        <v>4</v>
      </c>
      <c r="E93" s="1">
        <v>1</v>
      </c>
      <c r="F93" s="1"/>
      <c r="G93" s="1">
        <v>155</v>
      </c>
      <c r="H93" s="1"/>
      <c r="I93" s="1" t="s">
        <v>531</v>
      </c>
      <c r="J93" s="1">
        <v>3</v>
      </c>
      <c r="K93" s="1">
        <v>82</v>
      </c>
      <c r="L93" s="1">
        <v>90</v>
      </c>
      <c r="M93" s="1">
        <v>22</v>
      </c>
      <c r="N93" s="1"/>
      <c r="O93" s="1"/>
      <c r="P93" s="1">
        <v>2</v>
      </c>
      <c r="Q93" s="1">
        <v>2</v>
      </c>
      <c r="R93" s="1">
        <v>2</v>
      </c>
      <c r="S93" s="1">
        <v>0</v>
      </c>
      <c r="T93" s="52">
        <v>0</v>
      </c>
    </row>
    <row r="94" spans="1:20">
      <c r="A94" s="1">
        <v>270</v>
      </c>
      <c r="B94" s="4" t="s">
        <v>501</v>
      </c>
      <c r="C94" s="1" t="s">
        <v>793</v>
      </c>
      <c r="D94" s="1">
        <v>4</v>
      </c>
      <c r="E94" s="1">
        <v>1</v>
      </c>
      <c r="F94" s="1"/>
      <c r="G94" s="1">
        <v>180</v>
      </c>
      <c r="H94" s="1"/>
      <c r="I94" s="1" t="s">
        <v>542</v>
      </c>
      <c r="J94" s="1">
        <v>6</v>
      </c>
      <c r="K94" s="1">
        <v>67</v>
      </c>
      <c r="L94" s="1">
        <v>69</v>
      </c>
      <c r="M94" s="1">
        <v>59</v>
      </c>
      <c r="N94" s="1"/>
      <c r="O94" s="1"/>
      <c r="P94" s="1">
        <v>2</v>
      </c>
      <c r="Q94" s="1">
        <v>2</v>
      </c>
      <c r="R94" s="1">
        <v>2</v>
      </c>
      <c r="S94" s="1">
        <v>0</v>
      </c>
      <c r="T94" s="52">
        <v>0</v>
      </c>
    </row>
    <row r="95" spans="1:20">
      <c r="A95" s="1">
        <v>271</v>
      </c>
      <c r="B95" s="4" t="s">
        <v>501</v>
      </c>
      <c r="C95" s="1" t="s">
        <v>793</v>
      </c>
      <c r="D95" s="1">
        <v>2</v>
      </c>
      <c r="E95" s="1">
        <v>2</v>
      </c>
      <c r="F95" s="1"/>
      <c r="G95" s="1">
        <v>145</v>
      </c>
      <c r="H95" s="1"/>
      <c r="I95" s="1" t="s">
        <v>543</v>
      </c>
      <c r="J95" s="1">
        <v>9</v>
      </c>
      <c r="K95" s="1">
        <v>56</v>
      </c>
      <c r="L95" s="1">
        <v>62</v>
      </c>
      <c r="M95" s="1">
        <v>63</v>
      </c>
      <c r="N95" s="1"/>
      <c r="O95" s="1"/>
      <c r="P95" s="1">
        <v>1</v>
      </c>
      <c r="Q95" s="1">
        <v>2</v>
      </c>
      <c r="R95" s="1">
        <v>0</v>
      </c>
      <c r="S95" s="1">
        <v>0</v>
      </c>
      <c r="T95" s="52">
        <v>0</v>
      </c>
    </row>
    <row r="96" spans="1:20">
      <c r="A96" s="1">
        <v>272</v>
      </c>
      <c r="B96" s="4" t="s">
        <v>501</v>
      </c>
      <c r="C96" s="1" t="s">
        <v>793</v>
      </c>
      <c r="D96" s="1">
        <v>3</v>
      </c>
      <c r="E96" s="1">
        <v>1</v>
      </c>
      <c r="F96" s="1"/>
      <c r="G96" s="1">
        <v>205</v>
      </c>
      <c r="H96" s="1"/>
      <c r="I96" s="1" t="s">
        <v>25</v>
      </c>
      <c r="J96" s="1">
        <v>8</v>
      </c>
      <c r="K96" s="1">
        <v>66</v>
      </c>
      <c r="L96" s="1">
        <v>72</v>
      </c>
      <c r="M96" s="1">
        <v>63</v>
      </c>
      <c r="N96" s="1"/>
      <c r="O96" s="1"/>
      <c r="P96" s="1">
        <v>1</v>
      </c>
      <c r="Q96" s="1">
        <v>2</v>
      </c>
      <c r="R96" s="1">
        <v>1</v>
      </c>
      <c r="S96" s="1">
        <v>0</v>
      </c>
      <c r="T96" s="52">
        <v>0</v>
      </c>
    </row>
    <row r="97" spans="1:20">
      <c r="A97" s="1">
        <v>278</v>
      </c>
      <c r="B97" s="4" t="s">
        <v>501</v>
      </c>
      <c r="C97" s="1" t="s">
        <v>793</v>
      </c>
      <c r="D97" s="1">
        <v>3</v>
      </c>
      <c r="E97" s="1">
        <v>1</v>
      </c>
      <c r="F97" s="1"/>
      <c r="G97" s="1">
        <v>150</v>
      </c>
      <c r="H97" s="1"/>
      <c r="I97" s="1" t="s">
        <v>544</v>
      </c>
      <c r="J97" s="1">
        <v>9</v>
      </c>
      <c r="K97" s="1">
        <v>63</v>
      </c>
      <c r="L97" s="1">
        <v>68</v>
      </c>
      <c r="M97" s="1">
        <v>54</v>
      </c>
      <c r="N97" s="1"/>
      <c r="O97" s="1"/>
      <c r="P97" s="1">
        <v>2</v>
      </c>
      <c r="Q97" s="1">
        <v>2</v>
      </c>
      <c r="R97" s="1">
        <v>1</v>
      </c>
      <c r="S97" s="1">
        <v>0</v>
      </c>
      <c r="T97" s="52">
        <v>0</v>
      </c>
    </row>
    <row r="98" spans="1:20">
      <c r="A98" s="1">
        <v>280</v>
      </c>
      <c r="B98" s="4" t="s">
        <v>501</v>
      </c>
      <c r="C98" s="1" t="s">
        <v>793</v>
      </c>
      <c r="D98" s="1">
        <v>4</v>
      </c>
      <c r="E98" s="1">
        <v>1</v>
      </c>
      <c r="F98" s="1"/>
      <c r="G98" s="1">
        <v>160</v>
      </c>
      <c r="H98" s="1"/>
      <c r="I98" s="1" t="s">
        <v>545</v>
      </c>
      <c r="J98" s="1">
        <v>2</v>
      </c>
      <c r="K98" s="1">
        <v>90</v>
      </c>
      <c r="L98" s="1">
        <v>55</v>
      </c>
      <c r="M98" s="1"/>
      <c r="N98" s="1"/>
      <c r="O98" s="1"/>
      <c r="P98" s="1">
        <v>2</v>
      </c>
      <c r="Q98" s="1">
        <v>2</v>
      </c>
      <c r="R98" s="1">
        <v>2</v>
      </c>
      <c r="S98" s="1">
        <v>0</v>
      </c>
      <c r="T98" s="52">
        <v>0</v>
      </c>
    </row>
    <row r="99" spans="1:20">
      <c r="A99" s="1">
        <v>287</v>
      </c>
      <c r="B99" s="4" t="s">
        <v>501</v>
      </c>
      <c r="C99" s="1" t="s">
        <v>793</v>
      </c>
      <c r="D99" s="1">
        <v>4</v>
      </c>
      <c r="E99" s="1">
        <v>1</v>
      </c>
      <c r="F99" s="1"/>
      <c r="G99" s="1">
        <v>155</v>
      </c>
      <c r="H99" s="1"/>
      <c r="I99" s="1" t="s">
        <v>546</v>
      </c>
      <c r="J99" s="1">
        <v>4</v>
      </c>
      <c r="K99" s="1">
        <v>40</v>
      </c>
      <c r="L99" s="1">
        <v>21</v>
      </c>
      <c r="M99" s="1">
        <v>13</v>
      </c>
      <c r="N99" s="1"/>
      <c r="O99" s="1"/>
      <c r="P99" s="1">
        <v>2</v>
      </c>
      <c r="Q99" s="1">
        <v>2</v>
      </c>
      <c r="R99" s="1">
        <v>2</v>
      </c>
      <c r="S99" s="1">
        <v>0</v>
      </c>
      <c r="T99" s="52">
        <v>0</v>
      </c>
    </row>
    <row r="100" spans="1:20">
      <c r="A100" s="1">
        <v>288</v>
      </c>
      <c r="B100" s="4" t="s">
        <v>501</v>
      </c>
      <c r="C100" s="1" t="s">
        <v>793</v>
      </c>
      <c r="D100" s="1">
        <v>3</v>
      </c>
      <c r="E100" s="1">
        <v>1</v>
      </c>
      <c r="F100" s="1"/>
      <c r="G100" s="1">
        <v>200</v>
      </c>
      <c r="H100" s="1"/>
      <c r="I100" s="1" t="s">
        <v>547</v>
      </c>
      <c r="J100" s="1">
        <v>7</v>
      </c>
      <c r="K100" s="1">
        <v>61</v>
      </c>
      <c r="L100" s="1">
        <v>58</v>
      </c>
      <c r="M100" s="1">
        <v>52</v>
      </c>
      <c r="N100" s="1"/>
      <c r="O100" s="1"/>
      <c r="P100" s="1">
        <v>1</v>
      </c>
      <c r="Q100" s="1">
        <v>2</v>
      </c>
      <c r="R100" s="1">
        <v>2</v>
      </c>
      <c r="S100" s="1">
        <v>0</v>
      </c>
      <c r="T100" s="52">
        <v>0</v>
      </c>
    </row>
    <row r="101" spans="1:20">
      <c r="A101" s="1">
        <v>294</v>
      </c>
      <c r="B101" s="4" t="s">
        <v>501</v>
      </c>
      <c r="C101" s="1" t="s">
        <v>793</v>
      </c>
      <c r="D101" s="1">
        <v>4</v>
      </c>
      <c r="E101" s="1">
        <v>1</v>
      </c>
      <c r="F101" s="1"/>
      <c r="G101" s="1">
        <v>195</v>
      </c>
      <c r="H101" s="1"/>
      <c r="I101" s="1" t="s">
        <v>145</v>
      </c>
      <c r="J101" s="1">
        <v>6</v>
      </c>
      <c r="K101" s="1">
        <v>58</v>
      </c>
      <c r="L101" s="1">
        <v>72</v>
      </c>
      <c r="M101" s="1">
        <v>30</v>
      </c>
      <c r="N101" s="1"/>
      <c r="O101" s="1"/>
      <c r="P101" s="1">
        <v>2</v>
      </c>
      <c r="Q101" s="1">
        <v>0</v>
      </c>
      <c r="R101" s="1">
        <v>2</v>
      </c>
      <c r="S101" s="1">
        <v>0</v>
      </c>
      <c r="T101" s="52">
        <v>0</v>
      </c>
    </row>
    <row r="102" spans="1:20">
      <c r="A102" s="1">
        <v>295</v>
      </c>
      <c r="B102" s="4" t="s">
        <v>501</v>
      </c>
      <c r="C102" s="1" t="s">
        <v>793</v>
      </c>
      <c r="D102" s="1">
        <v>2</v>
      </c>
      <c r="E102" s="1">
        <v>1</v>
      </c>
      <c r="F102" s="1"/>
      <c r="G102" s="1">
        <v>230</v>
      </c>
      <c r="H102" s="1"/>
      <c r="I102" s="1" t="s">
        <v>229</v>
      </c>
      <c r="J102" s="1">
        <v>4</v>
      </c>
      <c r="K102" s="1">
        <v>85</v>
      </c>
      <c r="L102" s="1">
        <v>78</v>
      </c>
      <c r="M102" s="1">
        <v>84</v>
      </c>
      <c r="N102" s="1"/>
      <c r="O102" s="1"/>
      <c r="P102" s="1">
        <v>1</v>
      </c>
      <c r="Q102" s="1">
        <v>0</v>
      </c>
      <c r="R102" s="1">
        <v>2</v>
      </c>
      <c r="S102" s="1">
        <v>0</v>
      </c>
      <c r="T102" s="52">
        <v>0</v>
      </c>
    </row>
    <row r="103" spans="1:20">
      <c r="A103" s="1">
        <v>296</v>
      </c>
      <c r="B103" s="4" t="s">
        <v>501</v>
      </c>
      <c r="C103" s="1" t="s">
        <v>793</v>
      </c>
      <c r="D103" s="1">
        <v>2</v>
      </c>
      <c r="E103" s="1">
        <v>1</v>
      </c>
      <c r="F103" s="1"/>
      <c r="G103" s="1">
        <v>210</v>
      </c>
      <c r="H103" s="1"/>
      <c r="I103" s="1" t="s">
        <v>88</v>
      </c>
      <c r="J103" s="1">
        <v>6</v>
      </c>
      <c r="K103" s="1">
        <v>82</v>
      </c>
      <c r="L103" s="1">
        <v>90</v>
      </c>
      <c r="M103" s="1">
        <v>60</v>
      </c>
      <c r="N103" s="1"/>
      <c r="O103" s="1"/>
      <c r="P103" s="1">
        <v>2</v>
      </c>
      <c r="Q103" s="1">
        <v>1</v>
      </c>
      <c r="R103" s="1">
        <v>1</v>
      </c>
      <c r="S103" s="1">
        <v>0</v>
      </c>
      <c r="T103" s="52">
        <v>0</v>
      </c>
    </row>
    <row r="104" spans="1:20">
      <c r="A104" s="1">
        <v>299</v>
      </c>
      <c r="B104" s="4" t="s">
        <v>501</v>
      </c>
      <c r="C104" s="1" t="s">
        <v>793</v>
      </c>
      <c r="D104" s="1">
        <v>2</v>
      </c>
      <c r="E104" s="1">
        <v>1</v>
      </c>
      <c r="F104" s="1"/>
      <c r="G104" s="1">
        <v>160</v>
      </c>
      <c r="H104" s="1"/>
      <c r="I104" s="1" t="s">
        <v>548</v>
      </c>
      <c r="J104" s="1">
        <v>5</v>
      </c>
      <c r="K104" s="1">
        <v>75</v>
      </c>
      <c r="L104" s="1">
        <v>63</v>
      </c>
      <c r="M104" s="1">
        <v>81</v>
      </c>
      <c r="N104" s="1"/>
      <c r="O104" s="1"/>
      <c r="P104" s="1">
        <v>2</v>
      </c>
      <c r="Q104" s="1">
        <v>0</v>
      </c>
      <c r="R104" s="1">
        <v>1</v>
      </c>
      <c r="S104" s="1">
        <v>0</v>
      </c>
      <c r="T104" s="52">
        <v>0</v>
      </c>
    </row>
    <row r="105" spans="1:20">
      <c r="A105" s="1">
        <v>300</v>
      </c>
      <c r="B105" s="4" t="s">
        <v>501</v>
      </c>
      <c r="C105" s="1" t="s">
        <v>793</v>
      </c>
      <c r="D105" s="1">
        <v>2</v>
      </c>
      <c r="E105" s="1">
        <v>1</v>
      </c>
      <c r="F105" s="1"/>
      <c r="G105" s="1">
        <v>130</v>
      </c>
      <c r="H105" s="1"/>
      <c r="I105" s="1" t="s">
        <v>548</v>
      </c>
      <c r="J105" s="1">
        <v>5</v>
      </c>
      <c r="K105" s="1">
        <v>104</v>
      </c>
      <c r="L105" s="1">
        <v>100</v>
      </c>
      <c r="M105" s="1">
        <v>106</v>
      </c>
      <c r="N105" s="1"/>
      <c r="O105" s="1"/>
      <c r="P105" s="1">
        <v>2</v>
      </c>
      <c r="Q105" s="1">
        <v>1</v>
      </c>
      <c r="R105" s="1">
        <v>1</v>
      </c>
      <c r="S105" s="1">
        <v>0</v>
      </c>
      <c r="T105" s="52">
        <v>0</v>
      </c>
    </row>
    <row r="106" spans="1:20">
      <c r="A106" s="1">
        <v>303</v>
      </c>
      <c r="B106" s="4" t="s">
        <v>501</v>
      </c>
      <c r="C106" s="1" t="s">
        <v>793</v>
      </c>
      <c r="D106" s="1">
        <v>1</v>
      </c>
      <c r="E106" s="1">
        <v>1</v>
      </c>
      <c r="F106" s="1"/>
      <c r="G106" s="1">
        <v>250</v>
      </c>
      <c r="H106" s="1"/>
      <c r="I106" s="1" t="s">
        <v>549</v>
      </c>
      <c r="J106" s="1">
        <v>8</v>
      </c>
      <c r="K106" s="1">
        <v>80</v>
      </c>
      <c r="L106" s="1">
        <v>78</v>
      </c>
      <c r="M106" s="1">
        <v>67</v>
      </c>
      <c r="N106" s="1"/>
      <c r="O106" s="1"/>
      <c r="P106" s="1">
        <v>0</v>
      </c>
      <c r="Q106" s="1">
        <v>1</v>
      </c>
      <c r="R106" s="1">
        <v>0</v>
      </c>
      <c r="S106" s="1">
        <v>0</v>
      </c>
      <c r="T106" s="52">
        <v>0</v>
      </c>
    </row>
    <row r="107" spans="1:20">
      <c r="A107" s="1">
        <v>305</v>
      </c>
      <c r="B107" s="4" t="s">
        <v>501</v>
      </c>
      <c r="C107" s="1" t="s">
        <v>793</v>
      </c>
      <c r="D107" s="1">
        <v>3</v>
      </c>
      <c r="E107" s="1">
        <v>1</v>
      </c>
      <c r="F107" s="1"/>
      <c r="G107" s="1">
        <v>245</v>
      </c>
      <c r="H107" s="1"/>
      <c r="I107" s="1" t="s">
        <v>550</v>
      </c>
      <c r="J107" s="1">
        <v>9</v>
      </c>
      <c r="K107" s="1">
        <v>81</v>
      </c>
      <c r="L107" s="1">
        <v>73</v>
      </c>
      <c r="M107" s="1">
        <v>86</v>
      </c>
      <c r="N107" s="1"/>
      <c r="O107" s="1"/>
      <c r="P107" s="1">
        <v>1</v>
      </c>
      <c r="Q107" s="1">
        <v>2</v>
      </c>
      <c r="R107" s="1">
        <v>2</v>
      </c>
      <c r="S107" s="1">
        <v>0</v>
      </c>
      <c r="T107" s="52">
        <v>0</v>
      </c>
    </row>
    <row r="108" spans="1:20">
      <c r="A108" s="1">
        <v>312</v>
      </c>
      <c r="B108" s="4" t="s">
        <v>501</v>
      </c>
      <c r="C108" s="1" t="s">
        <v>793</v>
      </c>
      <c r="D108" s="1">
        <v>3</v>
      </c>
      <c r="E108" s="1">
        <v>1</v>
      </c>
      <c r="F108" s="1"/>
      <c r="G108" s="1">
        <v>240</v>
      </c>
      <c r="H108" s="1"/>
      <c r="I108" s="1" t="s">
        <v>523</v>
      </c>
      <c r="J108" s="1">
        <v>9</v>
      </c>
      <c r="K108" s="1">
        <v>76</v>
      </c>
      <c r="L108" s="1">
        <v>84</v>
      </c>
      <c r="M108" s="1">
        <v>67</v>
      </c>
      <c r="N108" s="1"/>
      <c r="O108" s="1"/>
      <c r="P108" s="1">
        <v>2</v>
      </c>
      <c r="Q108" s="1">
        <v>2</v>
      </c>
      <c r="R108" s="1">
        <v>1</v>
      </c>
      <c r="S108" s="1">
        <v>0</v>
      </c>
      <c r="T108" s="52">
        <v>0</v>
      </c>
    </row>
    <row r="109" spans="1:20">
      <c r="A109" s="1">
        <v>317</v>
      </c>
      <c r="B109" s="4" t="s">
        <v>501</v>
      </c>
      <c r="C109" s="1" t="s">
        <v>793</v>
      </c>
      <c r="D109" s="1">
        <v>2</v>
      </c>
      <c r="E109" s="1">
        <v>1</v>
      </c>
      <c r="F109" s="1"/>
      <c r="G109" s="1">
        <v>160</v>
      </c>
      <c r="H109" s="1"/>
      <c r="I109" s="1" t="s">
        <v>145</v>
      </c>
      <c r="J109" s="1">
        <v>7</v>
      </c>
      <c r="K109" s="1">
        <v>116</v>
      </c>
      <c r="L109" s="1">
        <v>116</v>
      </c>
      <c r="M109" s="1">
        <v>114</v>
      </c>
      <c r="N109" s="1"/>
      <c r="O109" s="1"/>
      <c r="P109" s="1">
        <v>0</v>
      </c>
      <c r="Q109" s="1">
        <v>2</v>
      </c>
      <c r="R109" s="1">
        <v>0</v>
      </c>
      <c r="S109" s="1">
        <v>0</v>
      </c>
      <c r="T109" s="52">
        <v>0</v>
      </c>
    </row>
    <row r="110" spans="1:20">
      <c r="A110" s="1">
        <v>319</v>
      </c>
      <c r="B110" s="4" t="s">
        <v>501</v>
      </c>
      <c r="C110" s="1" t="s">
        <v>793</v>
      </c>
      <c r="D110" s="1">
        <v>2</v>
      </c>
      <c r="E110" s="1">
        <v>1</v>
      </c>
      <c r="F110" s="1"/>
      <c r="G110" s="1">
        <v>120</v>
      </c>
      <c r="H110" s="1"/>
      <c r="I110" s="1" t="s">
        <v>529</v>
      </c>
      <c r="J110" s="1">
        <v>6</v>
      </c>
      <c r="K110" s="1">
        <v>87</v>
      </c>
      <c r="L110" s="1">
        <v>115</v>
      </c>
      <c r="M110" s="1">
        <v>93</v>
      </c>
      <c r="N110" s="1"/>
      <c r="O110" s="1"/>
      <c r="P110" s="1">
        <v>1</v>
      </c>
      <c r="Q110" s="1">
        <v>2</v>
      </c>
      <c r="R110" s="1">
        <v>1</v>
      </c>
      <c r="S110" s="1">
        <v>0</v>
      </c>
      <c r="T110" s="52">
        <v>0</v>
      </c>
    </row>
    <row r="111" spans="1:20">
      <c r="A111" s="1">
        <v>320</v>
      </c>
      <c r="B111" s="4" t="s">
        <v>501</v>
      </c>
      <c r="C111" s="1" t="s">
        <v>793</v>
      </c>
      <c r="D111" s="1">
        <v>4</v>
      </c>
      <c r="E111" s="1">
        <v>1</v>
      </c>
      <c r="F111" s="1"/>
      <c r="G111" s="1">
        <v>200</v>
      </c>
      <c r="H111" s="1"/>
      <c r="I111" s="1" t="s">
        <v>551</v>
      </c>
      <c r="J111" s="1">
        <v>5</v>
      </c>
      <c r="K111" s="1">
        <v>76</v>
      </c>
      <c r="L111" s="1">
        <v>93</v>
      </c>
      <c r="M111" s="1">
        <v>81</v>
      </c>
      <c r="N111" s="1"/>
      <c r="O111" s="1"/>
      <c r="P111" s="1">
        <v>2</v>
      </c>
      <c r="Q111" s="1">
        <v>2</v>
      </c>
      <c r="R111" s="1">
        <v>2</v>
      </c>
      <c r="S111" s="1">
        <v>0</v>
      </c>
      <c r="T111" s="52">
        <v>0</v>
      </c>
    </row>
    <row r="112" spans="1:20">
      <c r="A112" s="1">
        <v>322</v>
      </c>
      <c r="B112" s="4" t="s">
        <v>501</v>
      </c>
      <c r="C112" s="1" t="s">
        <v>793</v>
      </c>
      <c r="D112" s="1">
        <v>4</v>
      </c>
      <c r="E112" s="1">
        <v>2</v>
      </c>
      <c r="F112" s="1"/>
      <c r="G112" s="1">
        <v>240</v>
      </c>
      <c r="H112" s="1"/>
      <c r="I112" s="1" t="s">
        <v>147</v>
      </c>
      <c r="J112" s="1">
        <v>4</v>
      </c>
      <c r="K112" s="1">
        <v>25</v>
      </c>
      <c r="L112" s="1">
        <v>27</v>
      </c>
      <c r="M112" s="1">
        <v>23</v>
      </c>
      <c r="N112" s="1"/>
      <c r="O112" s="1"/>
      <c r="P112" s="1">
        <v>2</v>
      </c>
      <c r="Q112" s="1">
        <v>0</v>
      </c>
      <c r="R112" s="1">
        <v>0</v>
      </c>
      <c r="S112" s="1">
        <v>0</v>
      </c>
      <c r="T112" s="52">
        <v>0</v>
      </c>
    </row>
    <row r="113" spans="1:20">
      <c r="A113" s="1">
        <v>328</v>
      </c>
      <c r="B113" s="4" t="s">
        <v>501</v>
      </c>
      <c r="C113" s="1" t="s">
        <v>793</v>
      </c>
      <c r="D113" s="1">
        <v>4</v>
      </c>
      <c r="E113" s="1">
        <v>1</v>
      </c>
      <c r="F113" s="1"/>
      <c r="G113" s="1">
        <v>210</v>
      </c>
      <c r="H113" s="1"/>
      <c r="I113" s="1" t="s">
        <v>532</v>
      </c>
      <c r="J113" s="1">
        <v>4</v>
      </c>
      <c r="K113" s="1">
        <v>47</v>
      </c>
      <c r="L113" s="1">
        <v>38</v>
      </c>
      <c r="M113" s="1">
        <v>20</v>
      </c>
      <c r="N113" s="1"/>
      <c r="O113" s="1"/>
      <c r="P113" s="1">
        <v>2</v>
      </c>
      <c r="Q113" s="1">
        <v>2</v>
      </c>
      <c r="R113" s="1">
        <v>1</v>
      </c>
      <c r="S113" s="1">
        <v>0</v>
      </c>
      <c r="T113" s="52">
        <v>0</v>
      </c>
    </row>
    <row r="114" spans="1:20">
      <c r="A114" s="1">
        <v>329</v>
      </c>
      <c r="B114" s="4" t="s">
        <v>501</v>
      </c>
      <c r="C114" s="1" t="s">
        <v>793</v>
      </c>
      <c r="D114" s="1">
        <v>4</v>
      </c>
      <c r="E114" s="1">
        <v>2</v>
      </c>
      <c r="F114" s="1"/>
      <c r="G114" s="1">
        <v>165</v>
      </c>
      <c r="H114" s="1"/>
      <c r="I114" s="1" t="s">
        <v>523</v>
      </c>
      <c r="J114" s="1">
        <v>3</v>
      </c>
      <c r="K114" s="1">
        <v>49</v>
      </c>
      <c r="L114" s="1">
        <v>38</v>
      </c>
      <c r="M114" s="1">
        <v>29</v>
      </c>
      <c r="N114" s="1"/>
      <c r="O114" s="1"/>
      <c r="P114" s="1">
        <v>2</v>
      </c>
      <c r="Q114" s="1">
        <v>1</v>
      </c>
      <c r="R114" s="1">
        <v>1</v>
      </c>
      <c r="S114" s="1">
        <v>0</v>
      </c>
      <c r="T114" s="52">
        <v>0</v>
      </c>
    </row>
    <row r="115" spans="1:20">
      <c r="A115" s="1">
        <v>333</v>
      </c>
      <c r="B115" s="4" t="s">
        <v>501</v>
      </c>
      <c r="C115" s="1" t="s">
        <v>793</v>
      </c>
      <c r="D115" s="1">
        <v>1</v>
      </c>
      <c r="E115" s="1">
        <v>1</v>
      </c>
      <c r="F115" s="1"/>
      <c r="G115" s="1">
        <v>190</v>
      </c>
      <c r="H115" s="1"/>
      <c r="I115" s="1" t="s">
        <v>552</v>
      </c>
      <c r="J115" s="1">
        <v>7</v>
      </c>
      <c r="K115" s="1">
        <v>79</v>
      </c>
      <c r="L115" s="1">
        <v>72</v>
      </c>
      <c r="M115" s="1">
        <v>71</v>
      </c>
      <c r="N115" s="1"/>
      <c r="O115" s="1"/>
      <c r="P115" s="1">
        <v>0</v>
      </c>
      <c r="Q115" s="1">
        <v>1</v>
      </c>
      <c r="R115" s="1">
        <v>0</v>
      </c>
      <c r="S115" s="1">
        <v>0</v>
      </c>
      <c r="T115" s="52">
        <v>0</v>
      </c>
    </row>
    <row r="116" spans="1:20">
      <c r="A116" s="1">
        <v>339</v>
      </c>
      <c r="B116" s="4" t="s">
        <v>501</v>
      </c>
      <c r="C116" s="1" t="s">
        <v>793</v>
      </c>
      <c r="D116" s="1">
        <v>5</v>
      </c>
      <c r="E116" s="1">
        <v>1</v>
      </c>
      <c r="F116" s="1" t="s">
        <v>794</v>
      </c>
      <c r="G116" s="1">
        <v>165</v>
      </c>
      <c r="H116" s="1"/>
      <c r="I116" s="1" t="s">
        <v>175</v>
      </c>
      <c r="J116" s="1">
        <v>1</v>
      </c>
      <c r="K116" s="1">
        <v>22</v>
      </c>
      <c r="L116" s="1"/>
      <c r="M116" s="1"/>
      <c r="N116" s="1"/>
      <c r="O116" s="1"/>
      <c r="P116" s="1">
        <v>2</v>
      </c>
      <c r="Q116" s="1">
        <v>0</v>
      </c>
      <c r="R116" s="1">
        <v>2</v>
      </c>
      <c r="S116" s="1">
        <v>0</v>
      </c>
      <c r="T116" s="52">
        <v>0</v>
      </c>
    </row>
    <row r="117" spans="1:20">
      <c r="A117" s="1">
        <v>340</v>
      </c>
      <c r="B117" s="4" t="s">
        <v>501</v>
      </c>
      <c r="C117" s="1" t="s">
        <v>793</v>
      </c>
      <c r="D117" s="1">
        <v>5</v>
      </c>
      <c r="E117" s="1">
        <v>1</v>
      </c>
      <c r="F117" s="1"/>
      <c r="G117" s="1">
        <v>190</v>
      </c>
      <c r="H117" s="1"/>
      <c r="I117" s="1" t="s">
        <v>227</v>
      </c>
      <c r="J117" s="1">
        <v>4</v>
      </c>
      <c r="K117" s="1">
        <v>80</v>
      </c>
      <c r="L117" s="1">
        <v>72</v>
      </c>
      <c r="M117" s="1">
        <v>65</v>
      </c>
      <c r="N117" s="1"/>
      <c r="O117" s="1"/>
      <c r="P117" s="1">
        <v>2</v>
      </c>
      <c r="Q117" s="1">
        <v>0</v>
      </c>
      <c r="R117" s="1">
        <v>2</v>
      </c>
      <c r="S117" s="1">
        <v>0</v>
      </c>
      <c r="T117" s="52">
        <v>0</v>
      </c>
    </row>
    <row r="118" spans="1:20">
      <c r="A118" s="1">
        <v>361</v>
      </c>
      <c r="B118" s="4" t="s">
        <v>553</v>
      </c>
      <c r="C118" s="1" t="s">
        <v>504</v>
      </c>
      <c r="D118" s="1">
        <v>1</v>
      </c>
      <c r="E118" s="1">
        <v>1</v>
      </c>
      <c r="F118" s="1"/>
      <c r="G118" s="1">
        <v>85</v>
      </c>
      <c r="H118" s="1"/>
      <c r="I118" s="1">
        <v>1.42</v>
      </c>
      <c r="J118" s="1">
        <v>8</v>
      </c>
      <c r="K118" s="1">
        <v>45</v>
      </c>
      <c r="L118" s="1">
        <v>42</v>
      </c>
      <c r="M118" s="1">
        <v>43</v>
      </c>
      <c r="N118" s="1"/>
      <c r="O118" s="1"/>
      <c r="P118" s="1">
        <v>0</v>
      </c>
      <c r="Q118" s="1">
        <v>0</v>
      </c>
      <c r="R118" s="1">
        <v>1</v>
      </c>
      <c r="S118" s="1">
        <v>0</v>
      </c>
      <c r="T118" s="52">
        <v>0</v>
      </c>
    </row>
    <row r="119" spans="1:20">
      <c r="A119" s="1">
        <v>363</v>
      </c>
      <c r="B119" s="4" t="s">
        <v>553</v>
      </c>
      <c r="C119" s="1" t="s">
        <v>504</v>
      </c>
      <c r="D119" s="1">
        <v>2</v>
      </c>
      <c r="E119" s="1">
        <v>1</v>
      </c>
      <c r="F119" s="1"/>
      <c r="G119" s="1">
        <v>120</v>
      </c>
      <c r="H119" s="1"/>
      <c r="I119" s="1">
        <v>1.92</v>
      </c>
      <c r="J119" s="1">
        <v>4</v>
      </c>
      <c r="K119" s="1">
        <v>86</v>
      </c>
      <c r="L119" s="1">
        <v>81</v>
      </c>
      <c r="M119" s="1">
        <v>88</v>
      </c>
      <c r="N119" s="1"/>
      <c r="O119" s="1"/>
      <c r="P119" s="1">
        <v>1</v>
      </c>
      <c r="Q119" s="1">
        <v>0</v>
      </c>
      <c r="R119" s="1">
        <v>2</v>
      </c>
      <c r="S119" s="1">
        <v>0</v>
      </c>
      <c r="T119" s="52">
        <v>0</v>
      </c>
    </row>
    <row r="120" spans="1:20">
      <c r="A120" s="1">
        <v>367</v>
      </c>
      <c r="B120" s="4" t="s">
        <v>553</v>
      </c>
      <c r="C120" s="1" t="s">
        <v>504</v>
      </c>
      <c r="D120" s="1">
        <v>2</v>
      </c>
      <c r="E120" s="1">
        <v>1</v>
      </c>
      <c r="F120" s="1"/>
      <c r="G120" s="1">
        <v>90</v>
      </c>
      <c r="H120" s="1"/>
      <c r="I120" s="1">
        <v>1.98</v>
      </c>
      <c r="J120" s="1">
        <v>5</v>
      </c>
      <c r="K120" s="1">
        <v>78</v>
      </c>
      <c r="L120" s="1">
        <v>79</v>
      </c>
      <c r="M120" s="1">
        <v>20</v>
      </c>
      <c r="N120" s="1"/>
      <c r="O120" s="1"/>
      <c r="P120" s="1">
        <v>2</v>
      </c>
      <c r="Q120" s="1">
        <v>0</v>
      </c>
      <c r="R120" s="1">
        <v>1</v>
      </c>
      <c r="S120" s="1">
        <v>0</v>
      </c>
      <c r="T120" s="52">
        <v>0</v>
      </c>
    </row>
    <row r="121" spans="1:20">
      <c r="A121" s="1">
        <v>368</v>
      </c>
      <c r="B121" s="4" t="s">
        <v>553</v>
      </c>
      <c r="C121" s="1" t="s">
        <v>504</v>
      </c>
      <c r="D121" s="1">
        <v>2</v>
      </c>
      <c r="E121" s="1">
        <v>2</v>
      </c>
      <c r="F121" s="1"/>
      <c r="G121" s="1">
        <v>80</v>
      </c>
      <c r="H121" s="1"/>
      <c r="I121" s="1">
        <v>1.51</v>
      </c>
      <c r="J121" s="1">
        <v>5</v>
      </c>
      <c r="K121" s="1">
        <v>53</v>
      </c>
      <c r="L121" s="1">
        <v>46</v>
      </c>
      <c r="M121" s="1">
        <v>17</v>
      </c>
      <c r="N121" s="1"/>
      <c r="O121" s="1"/>
      <c r="P121" s="1">
        <v>2</v>
      </c>
      <c r="Q121" s="1">
        <v>0</v>
      </c>
      <c r="R121" s="1">
        <v>1</v>
      </c>
      <c r="S121" s="1">
        <v>0</v>
      </c>
      <c r="T121" s="52">
        <v>0</v>
      </c>
    </row>
    <row r="122" spans="1:20">
      <c r="A122" s="1">
        <v>375</v>
      </c>
      <c r="B122" s="4" t="s">
        <v>553</v>
      </c>
      <c r="C122" s="1" t="s">
        <v>504</v>
      </c>
      <c r="D122" s="1">
        <v>1</v>
      </c>
      <c r="E122" s="1">
        <v>1</v>
      </c>
      <c r="F122" s="1"/>
      <c r="G122" s="1">
        <v>140</v>
      </c>
      <c r="H122" s="1"/>
      <c r="I122" s="1">
        <v>2.4900000000000002</v>
      </c>
      <c r="J122" s="1">
        <v>6</v>
      </c>
      <c r="K122" s="1">
        <v>70</v>
      </c>
      <c r="L122" s="1">
        <v>63</v>
      </c>
      <c r="M122" s="1">
        <v>61</v>
      </c>
      <c r="N122" s="1"/>
      <c r="O122" s="1"/>
      <c r="P122" s="1">
        <v>1</v>
      </c>
      <c r="Q122" s="1">
        <v>0</v>
      </c>
      <c r="R122" s="1">
        <v>0</v>
      </c>
      <c r="S122" s="1">
        <v>0</v>
      </c>
      <c r="T122" s="52">
        <v>0</v>
      </c>
    </row>
    <row r="123" spans="1:20">
      <c r="A123" s="1">
        <v>376</v>
      </c>
      <c r="B123" s="4" t="s">
        <v>553</v>
      </c>
      <c r="C123" s="1" t="s">
        <v>504</v>
      </c>
      <c r="D123" s="1">
        <v>1</v>
      </c>
      <c r="E123" s="1">
        <v>1</v>
      </c>
      <c r="F123" s="1"/>
      <c r="G123" s="1">
        <v>135</v>
      </c>
      <c r="H123" s="1"/>
      <c r="I123" s="1">
        <v>2.4900000000000002</v>
      </c>
      <c r="J123" s="1">
        <v>6</v>
      </c>
      <c r="K123" s="1">
        <v>60</v>
      </c>
      <c r="L123" s="1">
        <v>60</v>
      </c>
      <c r="M123" s="1">
        <v>54</v>
      </c>
      <c r="N123" s="1"/>
      <c r="O123" s="1"/>
      <c r="P123" s="1">
        <v>0</v>
      </c>
      <c r="Q123" s="1">
        <v>0</v>
      </c>
      <c r="R123" s="1">
        <v>0</v>
      </c>
      <c r="S123" s="1">
        <v>0</v>
      </c>
      <c r="T123" s="52">
        <v>0</v>
      </c>
    </row>
    <row r="124" spans="1:20">
      <c r="A124" s="1">
        <v>377</v>
      </c>
      <c r="B124" s="4" t="s">
        <v>553</v>
      </c>
      <c r="C124" s="1" t="s">
        <v>504</v>
      </c>
      <c r="D124" s="1">
        <v>1</v>
      </c>
      <c r="E124" s="1">
        <v>1</v>
      </c>
      <c r="F124" s="1"/>
      <c r="G124" s="1">
        <v>105</v>
      </c>
      <c r="H124" s="1"/>
      <c r="I124" s="1">
        <v>1.91</v>
      </c>
      <c r="J124" s="1">
        <v>5</v>
      </c>
      <c r="K124" s="1">
        <v>62</v>
      </c>
      <c r="L124" s="1">
        <v>58</v>
      </c>
      <c r="M124" s="1">
        <v>65</v>
      </c>
      <c r="N124" s="1"/>
      <c r="O124" s="1"/>
      <c r="P124" s="1">
        <v>0</v>
      </c>
      <c r="Q124" s="1">
        <v>0</v>
      </c>
      <c r="R124" s="1">
        <v>0</v>
      </c>
      <c r="S124" s="1">
        <v>0</v>
      </c>
      <c r="T124" s="52">
        <v>0</v>
      </c>
    </row>
    <row r="125" spans="1:20">
      <c r="A125" s="1">
        <v>379</v>
      </c>
      <c r="B125" s="4" t="s">
        <v>553</v>
      </c>
      <c r="C125" s="1" t="s">
        <v>504</v>
      </c>
      <c r="D125" s="1">
        <v>1</v>
      </c>
      <c r="E125" s="1">
        <v>1</v>
      </c>
      <c r="F125" s="1"/>
      <c r="G125" s="1">
        <v>120</v>
      </c>
      <c r="H125" s="1"/>
      <c r="I125" s="1">
        <v>1.42</v>
      </c>
      <c r="J125" s="1">
        <v>8</v>
      </c>
      <c r="K125" s="1">
        <v>50</v>
      </c>
      <c r="L125" s="1">
        <v>43</v>
      </c>
      <c r="M125" s="1">
        <v>36</v>
      </c>
      <c r="N125" s="1"/>
      <c r="O125" s="1"/>
      <c r="P125" s="1">
        <v>0</v>
      </c>
      <c r="Q125" s="1">
        <v>0</v>
      </c>
      <c r="R125" s="1">
        <v>0</v>
      </c>
      <c r="S125" s="1">
        <v>0</v>
      </c>
      <c r="T125" s="52">
        <v>0</v>
      </c>
    </row>
    <row r="126" spans="1:20">
      <c r="A126" s="1">
        <v>381</v>
      </c>
      <c r="B126" s="4" t="s">
        <v>553</v>
      </c>
      <c r="C126" s="1" t="s">
        <v>504</v>
      </c>
      <c r="D126" s="1">
        <v>1</v>
      </c>
      <c r="E126" s="1">
        <v>1</v>
      </c>
      <c r="F126" s="1"/>
      <c r="G126" s="1">
        <v>160</v>
      </c>
      <c r="H126" s="1"/>
      <c r="I126" s="1">
        <v>2.73</v>
      </c>
      <c r="J126" s="1">
        <v>8</v>
      </c>
      <c r="K126" s="1">
        <v>60</v>
      </c>
      <c r="L126" s="1">
        <v>50</v>
      </c>
      <c r="M126" s="1">
        <v>52</v>
      </c>
      <c r="N126" s="1"/>
      <c r="O126" s="1"/>
      <c r="P126" s="1">
        <v>0</v>
      </c>
      <c r="Q126" s="1">
        <v>0</v>
      </c>
      <c r="R126" s="1">
        <v>1</v>
      </c>
      <c r="S126" s="1">
        <v>0</v>
      </c>
      <c r="T126" s="52">
        <v>0</v>
      </c>
    </row>
    <row r="127" spans="1:20">
      <c r="A127" s="1">
        <v>382</v>
      </c>
      <c r="B127" s="4" t="s">
        <v>553</v>
      </c>
      <c r="C127" s="1" t="s">
        <v>504</v>
      </c>
      <c r="D127" s="1">
        <v>1</v>
      </c>
      <c r="E127" s="1">
        <v>1</v>
      </c>
      <c r="F127" s="1"/>
      <c r="G127" s="1">
        <v>115</v>
      </c>
      <c r="H127" s="1"/>
      <c r="I127" s="1">
        <v>3.97</v>
      </c>
      <c r="J127" s="1">
        <v>5</v>
      </c>
      <c r="K127" s="1">
        <v>70</v>
      </c>
      <c r="L127" s="1">
        <v>63</v>
      </c>
      <c r="M127" s="1">
        <v>55</v>
      </c>
      <c r="N127" s="1"/>
      <c r="O127" s="1"/>
      <c r="P127" s="1">
        <v>0</v>
      </c>
      <c r="Q127" s="1">
        <v>0</v>
      </c>
      <c r="R127" s="1">
        <v>1</v>
      </c>
      <c r="S127" s="1">
        <v>0</v>
      </c>
      <c r="T127" s="52">
        <v>0</v>
      </c>
    </row>
    <row r="128" spans="1:20">
      <c r="A128" s="1">
        <v>384</v>
      </c>
      <c r="B128" s="4" t="s">
        <v>553</v>
      </c>
      <c r="C128" s="1" t="s">
        <v>504</v>
      </c>
      <c r="D128" s="1">
        <v>3</v>
      </c>
      <c r="E128" s="1">
        <v>1</v>
      </c>
      <c r="F128" s="1"/>
      <c r="G128" s="1">
        <v>115</v>
      </c>
      <c r="H128" s="1"/>
      <c r="I128" s="1">
        <v>2.5099999999999998</v>
      </c>
      <c r="J128" s="1">
        <v>5</v>
      </c>
      <c r="K128" s="1">
        <v>68</v>
      </c>
      <c r="L128" s="1">
        <v>70</v>
      </c>
      <c r="M128" s="1">
        <v>65</v>
      </c>
      <c r="N128" s="1"/>
      <c r="O128" s="1"/>
      <c r="P128" s="1">
        <v>2</v>
      </c>
      <c r="Q128" s="1">
        <v>0</v>
      </c>
      <c r="R128" s="1">
        <v>2</v>
      </c>
      <c r="S128" s="1">
        <v>0</v>
      </c>
      <c r="T128" s="52">
        <v>0</v>
      </c>
    </row>
    <row r="129" spans="1:20">
      <c r="A129" s="1">
        <v>385</v>
      </c>
      <c r="B129" s="4" t="s">
        <v>553</v>
      </c>
      <c r="C129" s="1" t="s">
        <v>504</v>
      </c>
      <c r="D129" s="1">
        <v>2</v>
      </c>
      <c r="E129" s="1">
        <v>1</v>
      </c>
      <c r="F129" s="1"/>
      <c r="G129" s="1">
        <v>195</v>
      </c>
      <c r="H129" s="1"/>
      <c r="I129" s="1">
        <v>2.63</v>
      </c>
      <c r="J129" s="1">
        <v>5</v>
      </c>
      <c r="K129" s="1">
        <v>75</v>
      </c>
      <c r="L129" s="1">
        <v>72</v>
      </c>
      <c r="M129" s="1">
        <v>70</v>
      </c>
      <c r="N129" s="1"/>
      <c r="O129" s="1"/>
      <c r="P129" s="1">
        <v>1</v>
      </c>
      <c r="Q129" s="1">
        <v>0</v>
      </c>
      <c r="R129" s="1">
        <v>2</v>
      </c>
      <c r="S129" s="1">
        <v>0</v>
      </c>
      <c r="T129" s="52">
        <v>0</v>
      </c>
    </row>
    <row r="130" spans="1:20">
      <c r="A130" s="1">
        <v>386</v>
      </c>
      <c r="B130" s="4" t="s">
        <v>553</v>
      </c>
      <c r="C130" s="1" t="s">
        <v>504</v>
      </c>
      <c r="D130" s="1">
        <v>3</v>
      </c>
      <c r="E130" s="1">
        <v>1</v>
      </c>
      <c r="F130" s="1"/>
      <c r="G130" s="1">
        <v>170</v>
      </c>
      <c r="H130" s="1"/>
      <c r="I130" s="1">
        <v>1.56</v>
      </c>
      <c r="J130" s="1">
        <v>6</v>
      </c>
      <c r="K130" s="1">
        <v>35</v>
      </c>
      <c r="L130" s="1">
        <v>32</v>
      </c>
      <c r="M130" s="1">
        <v>16</v>
      </c>
      <c r="N130" s="1"/>
      <c r="O130" s="1"/>
      <c r="P130" s="1">
        <v>2</v>
      </c>
      <c r="Q130" s="1">
        <v>1</v>
      </c>
      <c r="R130" s="1">
        <v>1</v>
      </c>
      <c r="S130" s="1">
        <v>0</v>
      </c>
      <c r="T130" s="52">
        <v>0</v>
      </c>
    </row>
    <row r="131" spans="1:20">
      <c r="A131" s="1">
        <v>388</v>
      </c>
      <c r="B131" s="4" t="s">
        <v>553</v>
      </c>
      <c r="C131" s="1" t="s">
        <v>504</v>
      </c>
      <c r="D131" s="1">
        <v>1</v>
      </c>
      <c r="E131" s="1">
        <v>2</v>
      </c>
      <c r="F131" s="1"/>
      <c r="G131" s="1">
        <v>145</v>
      </c>
      <c r="H131" s="1"/>
      <c r="I131" s="1">
        <v>2.31</v>
      </c>
      <c r="J131" s="1">
        <v>16</v>
      </c>
      <c r="K131" s="1">
        <v>75</v>
      </c>
      <c r="L131" s="1">
        <v>79</v>
      </c>
      <c r="M131" s="1">
        <v>73</v>
      </c>
      <c r="N131" s="1"/>
      <c r="O131" s="1"/>
      <c r="P131" s="1">
        <v>0</v>
      </c>
      <c r="Q131" s="1">
        <v>0</v>
      </c>
      <c r="R131" s="1">
        <v>1</v>
      </c>
      <c r="S131" s="1">
        <v>0</v>
      </c>
      <c r="T131" s="52">
        <v>0</v>
      </c>
    </row>
    <row r="132" spans="1:20">
      <c r="A132" s="1">
        <v>389</v>
      </c>
      <c r="B132" s="4" t="s">
        <v>553</v>
      </c>
      <c r="C132" s="1" t="s">
        <v>504</v>
      </c>
      <c r="D132" s="1">
        <v>2</v>
      </c>
      <c r="E132" s="1">
        <v>1</v>
      </c>
      <c r="F132" s="1"/>
      <c r="G132" s="1">
        <v>170</v>
      </c>
      <c r="H132" s="1"/>
      <c r="I132" s="1">
        <v>2.88</v>
      </c>
      <c r="J132" s="1">
        <v>8</v>
      </c>
      <c r="K132" s="1">
        <v>85</v>
      </c>
      <c r="L132" s="1">
        <v>72</v>
      </c>
      <c r="M132" s="1">
        <v>63</v>
      </c>
      <c r="N132" s="1"/>
      <c r="O132" s="1"/>
      <c r="P132" s="1">
        <v>1</v>
      </c>
      <c r="Q132" s="1">
        <v>0</v>
      </c>
      <c r="R132" s="1">
        <v>2</v>
      </c>
      <c r="S132" s="1">
        <v>0</v>
      </c>
      <c r="T132" s="52">
        <v>0</v>
      </c>
    </row>
    <row r="133" spans="1:20">
      <c r="A133" s="1">
        <v>390</v>
      </c>
      <c r="B133" s="4" t="s">
        <v>553</v>
      </c>
      <c r="C133" s="1" t="s">
        <v>504</v>
      </c>
      <c r="D133" s="1">
        <v>1</v>
      </c>
      <c r="E133" s="1">
        <v>1</v>
      </c>
      <c r="F133" s="1"/>
      <c r="G133" s="1">
        <v>100</v>
      </c>
      <c r="H133" s="1"/>
      <c r="I133" s="1">
        <v>1.6</v>
      </c>
      <c r="J133" s="1">
        <v>7</v>
      </c>
      <c r="K133" s="1">
        <v>70</v>
      </c>
      <c r="L133" s="1">
        <v>66</v>
      </c>
      <c r="M133" s="1">
        <v>61</v>
      </c>
      <c r="N133" s="1"/>
      <c r="O133" s="1"/>
      <c r="P133" s="1">
        <v>0</v>
      </c>
      <c r="Q133" s="1">
        <v>0</v>
      </c>
      <c r="R133" s="1">
        <v>1</v>
      </c>
      <c r="S133" s="1">
        <v>0</v>
      </c>
      <c r="T133" s="52">
        <v>0</v>
      </c>
    </row>
    <row r="134" spans="1:20">
      <c r="A134" s="1">
        <v>391</v>
      </c>
      <c r="B134" s="4" t="s">
        <v>553</v>
      </c>
      <c r="C134" s="1" t="s">
        <v>504</v>
      </c>
      <c r="D134" s="1">
        <v>2</v>
      </c>
      <c r="E134" s="1">
        <v>1</v>
      </c>
      <c r="F134" s="1"/>
      <c r="G134" s="1">
        <v>160</v>
      </c>
      <c r="H134" s="1"/>
      <c r="I134" s="1">
        <v>2.86</v>
      </c>
      <c r="J134" s="1">
        <v>7</v>
      </c>
      <c r="K134" s="1">
        <v>105</v>
      </c>
      <c r="L134" s="1">
        <v>94</v>
      </c>
      <c r="M134" s="1">
        <v>95</v>
      </c>
      <c r="N134" s="1"/>
      <c r="O134" s="1"/>
      <c r="P134" s="1">
        <v>0</v>
      </c>
      <c r="Q134" s="1">
        <v>1</v>
      </c>
      <c r="R134" s="1">
        <v>2</v>
      </c>
      <c r="S134" s="1">
        <v>0</v>
      </c>
      <c r="T134" s="52">
        <v>0</v>
      </c>
    </row>
    <row r="135" spans="1:20">
      <c r="A135" s="1">
        <v>392</v>
      </c>
      <c r="B135" s="4" t="s">
        <v>553</v>
      </c>
      <c r="C135" s="1" t="s">
        <v>504</v>
      </c>
      <c r="D135" s="1">
        <v>2</v>
      </c>
      <c r="E135" s="1">
        <v>1</v>
      </c>
      <c r="F135" s="1"/>
      <c r="G135" s="1">
        <v>160</v>
      </c>
      <c r="H135" s="1"/>
      <c r="I135" s="1">
        <v>2.65</v>
      </c>
      <c r="J135" s="1">
        <v>6</v>
      </c>
      <c r="K135" s="1">
        <v>72</v>
      </c>
      <c r="L135" s="1">
        <v>75</v>
      </c>
      <c r="M135" s="1">
        <v>69</v>
      </c>
      <c r="N135" s="1"/>
      <c r="O135" s="1"/>
      <c r="P135" s="1">
        <v>1</v>
      </c>
      <c r="Q135" s="1">
        <v>2</v>
      </c>
      <c r="R135" s="1">
        <v>0</v>
      </c>
      <c r="S135" s="1">
        <v>0</v>
      </c>
      <c r="T135" s="52">
        <v>0</v>
      </c>
    </row>
    <row r="136" spans="1:20">
      <c r="A136" s="1">
        <v>399</v>
      </c>
      <c r="B136" s="4" t="s">
        <v>553</v>
      </c>
      <c r="C136" s="1" t="s">
        <v>504</v>
      </c>
      <c r="D136" s="1">
        <v>2</v>
      </c>
      <c r="E136" s="1">
        <v>1</v>
      </c>
      <c r="F136" s="1"/>
      <c r="G136" s="1">
        <v>140</v>
      </c>
      <c r="H136" s="1"/>
      <c r="I136" s="1">
        <v>2.58</v>
      </c>
      <c r="J136" s="1">
        <v>6</v>
      </c>
      <c r="K136" s="1">
        <v>95</v>
      </c>
      <c r="L136" s="1">
        <v>89</v>
      </c>
      <c r="M136" s="1">
        <v>85</v>
      </c>
      <c r="N136" s="1"/>
      <c r="O136" s="1"/>
      <c r="P136" s="1">
        <v>0</v>
      </c>
      <c r="Q136" s="1">
        <v>1</v>
      </c>
      <c r="R136" s="1">
        <v>2</v>
      </c>
      <c r="S136" s="1">
        <v>0</v>
      </c>
      <c r="T136" s="52">
        <v>0</v>
      </c>
    </row>
    <row r="137" spans="1:20">
      <c r="A137" s="1">
        <v>400</v>
      </c>
      <c r="B137" s="4" t="s">
        <v>553</v>
      </c>
      <c r="C137" s="1" t="s">
        <v>504</v>
      </c>
      <c r="D137" s="1">
        <v>1</v>
      </c>
      <c r="E137" s="1">
        <v>1</v>
      </c>
      <c r="F137" s="1"/>
      <c r="G137" s="1">
        <v>115</v>
      </c>
      <c r="H137" s="1"/>
      <c r="I137" s="1">
        <v>2.4700000000000002</v>
      </c>
      <c r="J137" s="1">
        <v>8</v>
      </c>
      <c r="K137" s="1">
        <v>52</v>
      </c>
      <c r="L137" s="1">
        <v>55</v>
      </c>
      <c r="M137" s="1">
        <v>55</v>
      </c>
      <c r="N137" s="1"/>
      <c r="O137" s="1"/>
      <c r="P137" s="1">
        <v>0</v>
      </c>
      <c r="Q137" s="1">
        <v>0</v>
      </c>
      <c r="R137" s="1">
        <v>1</v>
      </c>
      <c r="S137" s="1">
        <v>0</v>
      </c>
      <c r="T137" s="52">
        <v>0</v>
      </c>
    </row>
    <row r="138" spans="1:20">
      <c r="A138" s="1">
        <v>401</v>
      </c>
      <c r="B138" s="4" t="s">
        <v>553</v>
      </c>
      <c r="C138" s="1" t="s">
        <v>504</v>
      </c>
      <c r="D138" s="1">
        <v>3</v>
      </c>
      <c r="E138" s="1">
        <v>1</v>
      </c>
      <c r="F138" s="1"/>
      <c r="G138" s="1">
        <v>110</v>
      </c>
      <c r="H138" s="1"/>
      <c r="I138" s="1">
        <v>1.82</v>
      </c>
      <c r="J138" s="1">
        <v>3</v>
      </c>
      <c r="K138" s="1">
        <v>68</v>
      </c>
      <c r="L138" s="1">
        <v>83</v>
      </c>
      <c r="M138" s="1">
        <v>49</v>
      </c>
      <c r="N138" s="1"/>
      <c r="O138" s="1"/>
      <c r="P138" s="1">
        <v>2</v>
      </c>
      <c r="Q138" s="1">
        <v>1</v>
      </c>
      <c r="R138" s="1">
        <v>1</v>
      </c>
      <c r="S138" s="1">
        <v>1</v>
      </c>
      <c r="T138" s="52">
        <v>0</v>
      </c>
    </row>
    <row r="139" spans="1:20">
      <c r="A139" s="1">
        <v>404</v>
      </c>
      <c r="B139" s="4" t="s">
        <v>553</v>
      </c>
      <c r="C139" s="1" t="s">
        <v>504</v>
      </c>
      <c r="D139" s="1">
        <v>1</v>
      </c>
      <c r="E139" s="1">
        <v>2</v>
      </c>
      <c r="F139" s="1"/>
      <c r="G139" s="1">
        <v>70</v>
      </c>
      <c r="H139" s="1"/>
      <c r="I139" s="1">
        <v>1.1599999999999999</v>
      </c>
      <c r="J139" s="1">
        <v>5</v>
      </c>
      <c r="K139" s="1">
        <v>58</v>
      </c>
      <c r="L139" s="1">
        <v>63</v>
      </c>
      <c r="M139" s="1">
        <v>47</v>
      </c>
      <c r="N139" s="1"/>
      <c r="O139" s="1"/>
      <c r="P139" s="1">
        <v>0</v>
      </c>
      <c r="Q139" s="1">
        <v>0</v>
      </c>
      <c r="R139" s="1">
        <v>1</v>
      </c>
      <c r="S139" s="1">
        <v>0</v>
      </c>
      <c r="T139" s="52">
        <v>0</v>
      </c>
    </row>
    <row r="140" spans="1:20">
      <c r="A140" s="1">
        <v>409</v>
      </c>
      <c r="B140" s="4" t="s">
        <v>553</v>
      </c>
      <c r="C140" s="1" t="s">
        <v>504</v>
      </c>
      <c r="D140" s="1">
        <v>2</v>
      </c>
      <c r="E140" s="1">
        <v>1</v>
      </c>
      <c r="F140" s="1"/>
      <c r="G140" s="1">
        <v>130</v>
      </c>
      <c r="H140" s="1"/>
      <c r="I140" s="1">
        <v>2.4700000000000002</v>
      </c>
      <c r="J140" s="1">
        <v>5</v>
      </c>
      <c r="K140" s="1">
        <v>63</v>
      </c>
      <c r="L140" s="1">
        <v>60</v>
      </c>
      <c r="M140" s="1">
        <v>54</v>
      </c>
      <c r="N140" s="1"/>
      <c r="O140" s="1"/>
      <c r="P140" s="1">
        <v>0</v>
      </c>
      <c r="Q140" s="1">
        <v>1</v>
      </c>
      <c r="R140" s="1">
        <v>1</v>
      </c>
      <c r="S140" s="1">
        <v>0</v>
      </c>
      <c r="T140" s="52">
        <v>0</v>
      </c>
    </row>
    <row r="141" spans="1:20">
      <c r="A141" s="1">
        <v>410</v>
      </c>
      <c r="B141" s="4" t="s">
        <v>553</v>
      </c>
      <c r="C141" s="1" t="s">
        <v>504</v>
      </c>
      <c r="D141" s="1">
        <v>2</v>
      </c>
      <c r="E141" s="1">
        <v>1</v>
      </c>
      <c r="F141" s="1"/>
      <c r="G141" s="1">
        <v>105</v>
      </c>
      <c r="H141" s="1"/>
      <c r="I141" s="1">
        <v>1.66</v>
      </c>
      <c r="J141" s="1">
        <v>6</v>
      </c>
      <c r="K141" s="1">
        <v>56</v>
      </c>
      <c r="L141" s="1">
        <v>52</v>
      </c>
      <c r="M141" s="1">
        <v>55</v>
      </c>
      <c r="N141" s="1"/>
      <c r="O141" s="1"/>
      <c r="P141" s="1">
        <v>1</v>
      </c>
      <c r="Q141" s="1">
        <v>1</v>
      </c>
      <c r="R141" s="1">
        <v>1</v>
      </c>
      <c r="S141" s="1">
        <v>0</v>
      </c>
      <c r="T141" s="52">
        <v>0</v>
      </c>
    </row>
    <row r="142" spans="1:20">
      <c r="A142" s="1">
        <v>413</v>
      </c>
      <c r="B142" s="4" t="s">
        <v>553</v>
      </c>
      <c r="C142" s="1" t="s">
        <v>504</v>
      </c>
      <c r="D142" s="1">
        <v>1</v>
      </c>
      <c r="E142" s="1">
        <v>1</v>
      </c>
      <c r="F142" s="1"/>
      <c r="G142" s="1">
        <v>150</v>
      </c>
      <c r="H142" s="1"/>
      <c r="I142" s="1">
        <v>2.0499999999999998</v>
      </c>
      <c r="J142" s="1">
        <v>7</v>
      </c>
      <c r="K142" s="1">
        <v>55</v>
      </c>
      <c r="L142" s="1">
        <v>47</v>
      </c>
      <c r="M142" s="1">
        <v>38</v>
      </c>
      <c r="N142" s="1"/>
      <c r="O142" s="1"/>
      <c r="P142" s="1">
        <v>1</v>
      </c>
      <c r="Q142" s="1">
        <v>0</v>
      </c>
      <c r="R142" s="1">
        <v>0</v>
      </c>
      <c r="S142" s="1">
        <v>0</v>
      </c>
      <c r="T142" s="52">
        <v>0</v>
      </c>
    </row>
    <row r="143" spans="1:20">
      <c r="A143" s="1">
        <v>414</v>
      </c>
      <c r="B143" s="4" t="s">
        <v>553</v>
      </c>
      <c r="C143" s="1" t="s">
        <v>504</v>
      </c>
      <c r="D143" s="1">
        <v>1</v>
      </c>
      <c r="E143" s="1">
        <v>1</v>
      </c>
      <c r="F143" s="1"/>
      <c r="G143" s="1">
        <v>125</v>
      </c>
      <c r="H143" s="1"/>
      <c r="I143" s="1">
        <v>1.63</v>
      </c>
      <c r="J143" s="1">
        <v>6</v>
      </c>
      <c r="K143" s="1">
        <v>27</v>
      </c>
      <c r="L143" s="1">
        <v>36</v>
      </c>
      <c r="M143" s="1">
        <v>40</v>
      </c>
      <c r="N143" s="1"/>
      <c r="O143" s="1"/>
      <c r="P143" s="1">
        <v>1</v>
      </c>
      <c r="Q143" s="1">
        <v>0</v>
      </c>
      <c r="R143" s="1">
        <v>0</v>
      </c>
      <c r="S143" s="1">
        <v>0</v>
      </c>
      <c r="T143" s="52">
        <v>0</v>
      </c>
    </row>
    <row r="144" spans="1:20">
      <c r="A144" s="1">
        <v>415</v>
      </c>
      <c r="B144" s="4" t="s">
        <v>553</v>
      </c>
      <c r="C144" s="1" t="s">
        <v>504</v>
      </c>
      <c r="D144" s="1">
        <v>3</v>
      </c>
      <c r="E144" s="1">
        <v>1</v>
      </c>
      <c r="F144" s="1"/>
      <c r="G144" s="1">
        <v>80</v>
      </c>
      <c r="H144" s="1"/>
      <c r="I144" s="1">
        <v>1.76</v>
      </c>
      <c r="J144" s="1">
        <v>6</v>
      </c>
      <c r="K144" s="1">
        <v>50</v>
      </c>
      <c r="L144" s="1">
        <v>53</v>
      </c>
      <c r="M144" s="1">
        <v>38</v>
      </c>
      <c r="N144" s="1"/>
      <c r="O144" s="1"/>
      <c r="P144" s="1">
        <v>1</v>
      </c>
      <c r="Q144" s="1">
        <v>1</v>
      </c>
      <c r="R144" s="1">
        <v>2</v>
      </c>
      <c r="S144" s="1">
        <v>0</v>
      </c>
      <c r="T144" s="52">
        <v>0</v>
      </c>
    </row>
    <row r="145" spans="1:20">
      <c r="A145" s="1">
        <v>416</v>
      </c>
      <c r="B145" s="4" t="s">
        <v>553</v>
      </c>
      <c r="C145" s="1" t="s">
        <v>504</v>
      </c>
      <c r="D145" s="1">
        <v>1</v>
      </c>
      <c r="E145" s="1">
        <v>1</v>
      </c>
      <c r="F145" s="1"/>
      <c r="G145" s="1">
        <v>130</v>
      </c>
      <c r="H145" s="1"/>
      <c r="I145" s="1">
        <v>1.47</v>
      </c>
      <c r="J145" s="1">
        <v>6</v>
      </c>
      <c r="K145" s="1">
        <v>42</v>
      </c>
      <c r="L145" s="1">
        <v>45</v>
      </c>
      <c r="M145" s="1">
        <v>43</v>
      </c>
      <c r="N145" s="1"/>
      <c r="O145" s="1"/>
      <c r="P145" s="1">
        <v>0</v>
      </c>
      <c r="Q145" s="1">
        <v>1</v>
      </c>
      <c r="R145" s="1">
        <v>0</v>
      </c>
      <c r="S145" s="1">
        <v>0</v>
      </c>
      <c r="T145" s="52">
        <v>0</v>
      </c>
    </row>
    <row r="146" spans="1:20">
      <c r="A146" s="1">
        <v>423</v>
      </c>
      <c r="B146" s="4" t="s">
        <v>553</v>
      </c>
      <c r="C146" s="1" t="s">
        <v>504</v>
      </c>
      <c r="D146" s="1">
        <v>2</v>
      </c>
      <c r="E146" s="1">
        <v>2</v>
      </c>
      <c r="F146" s="1"/>
      <c r="G146" s="1">
        <v>170</v>
      </c>
      <c r="H146" s="1"/>
      <c r="I146" s="1">
        <v>1.87</v>
      </c>
      <c r="J146" s="1">
        <v>8</v>
      </c>
      <c r="K146" s="1">
        <v>80</v>
      </c>
      <c r="L146" s="1">
        <v>78</v>
      </c>
      <c r="M146" s="1">
        <v>61</v>
      </c>
      <c r="N146" s="1"/>
      <c r="O146" s="1"/>
      <c r="P146" s="1">
        <v>2</v>
      </c>
      <c r="Q146" s="1">
        <v>0</v>
      </c>
      <c r="R146" s="1">
        <v>1</v>
      </c>
      <c r="S146" s="1">
        <v>0</v>
      </c>
      <c r="T146" s="52">
        <v>0</v>
      </c>
    </row>
    <row r="147" spans="1:20">
      <c r="A147" s="1">
        <v>424</v>
      </c>
      <c r="B147" s="4" t="s">
        <v>553</v>
      </c>
      <c r="C147" s="1" t="s">
        <v>504</v>
      </c>
      <c r="D147" s="1">
        <v>2</v>
      </c>
      <c r="E147" s="1">
        <v>1</v>
      </c>
      <c r="F147" s="1"/>
      <c r="G147" s="1">
        <v>245</v>
      </c>
      <c r="H147" s="1"/>
      <c r="I147" s="1">
        <v>3.49</v>
      </c>
      <c r="J147" s="1">
        <v>7</v>
      </c>
      <c r="K147" s="1">
        <v>110</v>
      </c>
      <c r="L147" s="1">
        <v>94</v>
      </c>
      <c r="M147" s="1">
        <v>93</v>
      </c>
      <c r="N147" s="1"/>
      <c r="O147" s="1"/>
      <c r="P147" s="1">
        <v>2</v>
      </c>
      <c r="Q147" s="1">
        <v>0</v>
      </c>
      <c r="R147" s="1">
        <v>1</v>
      </c>
      <c r="S147" s="1">
        <v>0</v>
      </c>
      <c r="T147" s="52">
        <v>0</v>
      </c>
    </row>
    <row r="148" spans="1:20">
      <c r="A148" s="1">
        <v>425</v>
      </c>
      <c r="B148" s="4" t="s">
        <v>553</v>
      </c>
      <c r="C148" s="1" t="s">
        <v>504</v>
      </c>
      <c r="D148" s="1">
        <v>2</v>
      </c>
      <c r="E148" s="1">
        <v>1</v>
      </c>
      <c r="F148" s="1"/>
      <c r="G148" s="1">
        <v>175</v>
      </c>
      <c r="H148" s="1"/>
      <c r="I148" s="1">
        <v>3.36</v>
      </c>
      <c r="J148" s="1">
        <v>8</v>
      </c>
      <c r="K148" s="1">
        <v>78</v>
      </c>
      <c r="L148" s="1">
        <v>93</v>
      </c>
      <c r="M148" s="1">
        <v>90</v>
      </c>
      <c r="N148" s="1"/>
      <c r="O148" s="1"/>
      <c r="P148" s="1">
        <v>1</v>
      </c>
      <c r="Q148" s="1">
        <v>1</v>
      </c>
      <c r="R148" s="1">
        <v>1</v>
      </c>
      <c r="S148" s="1">
        <v>0</v>
      </c>
      <c r="T148" s="52">
        <v>0</v>
      </c>
    </row>
    <row r="149" spans="1:20">
      <c r="A149" s="1">
        <v>426</v>
      </c>
      <c r="B149" s="4" t="s">
        <v>553</v>
      </c>
      <c r="C149" s="1" t="s">
        <v>504</v>
      </c>
      <c r="D149" s="1">
        <v>1</v>
      </c>
      <c r="E149" s="1">
        <v>1</v>
      </c>
      <c r="F149" s="1"/>
      <c r="G149" s="1">
        <v>60</v>
      </c>
      <c r="H149" s="1"/>
      <c r="I149" s="1">
        <v>1.1599999999999999</v>
      </c>
      <c r="J149" s="1">
        <v>4</v>
      </c>
      <c r="K149" s="1">
        <v>75</v>
      </c>
      <c r="L149" s="1">
        <v>63</v>
      </c>
      <c r="M149" s="1">
        <v>52</v>
      </c>
      <c r="N149" s="1"/>
      <c r="O149" s="1"/>
      <c r="P149" s="1">
        <v>1</v>
      </c>
      <c r="Q149" s="1">
        <v>0</v>
      </c>
      <c r="R149" s="1">
        <v>0</v>
      </c>
      <c r="S149" s="1">
        <v>0</v>
      </c>
      <c r="T149" s="52">
        <v>0</v>
      </c>
    </row>
    <row r="150" spans="1:20">
      <c r="A150" s="1">
        <v>428</v>
      </c>
      <c r="B150" s="4" t="s">
        <v>553</v>
      </c>
      <c r="C150" s="1" t="s">
        <v>504</v>
      </c>
      <c r="D150" s="1">
        <v>3</v>
      </c>
      <c r="E150" s="1">
        <v>2</v>
      </c>
      <c r="F150" s="1"/>
      <c r="G150" s="1">
        <v>115</v>
      </c>
      <c r="H150" s="1"/>
      <c r="I150" s="1">
        <v>2.91</v>
      </c>
      <c r="J150" s="1">
        <v>8</v>
      </c>
      <c r="K150" s="1">
        <v>75</v>
      </c>
      <c r="L150" s="1">
        <v>70</v>
      </c>
      <c r="M150" s="1">
        <v>73</v>
      </c>
      <c r="N150" s="1"/>
      <c r="O150" s="1"/>
      <c r="P150" s="1">
        <v>1</v>
      </c>
      <c r="Q150" s="1">
        <v>1</v>
      </c>
      <c r="R150" s="1">
        <v>2</v>
      </c>
      <c r="S150" s="1">
        <v>0</v>
      </c>
      <c r="T150" s="52">
        <v>0</v>
      </c>
    </row>
    <row r="151" spans="1:20">
      <c r="A151" s="1">
        <v>457</v>
      </c>
      <c r="B151" s="4" t="s">
        <v>553</v>
      </c>
      <c r="C151" s="1" t="s">
        <v>509</v>
      </c>
      <c r="D151" s="1">
        <v>3</v>
      </c>
      <c r="E151" s="1">
        <v>1</v>
      </c>
      <c r="F151" s="1"/>
      <c r="G151" s="1">
        <v>175</v>
      </c>
      <c r="H151" s="1"/>
      <c r="I151" s="1">
        <v>2.68</v>
      </c>
      <c r="J151" s="1">
        <v>6</v>
      </c>
      <c r="K151" s="1">
        <v>66</v>
      </c>
      <c r="L151" s="1">
        <v>53</v>
      </c>
      <c r="M151" s="1">
        <v>42</v>
      </c>
      <c r="N151" s="1"/>
      <c r="O151" s="1"/>
      <c r="P151" s="1">
        <v>2</v>
      </c>
      <c r="Q151" s="1">
        <v>1</v>
      </c>
      <c r="R151" s="1">
        <v>1</v>
      </c>
      <c r="S151" s="1">
        <v>0</v>
      </c>
      <c r="T151" s="52">
        <v>0</v>
      </c>
    </row>
    <row r="152" spans="1:20">
      <c r="A152" s="1">
        <v>461</v>
      </c>
      <c r="B152" s="4" t="s">
        <v>553</v>
      </c>
      <c r="C152" s="1" t="s">
        <v>509</v>
      </c>
      <c r="D152" s="1">
        <v>5</v>
      </c>
      <c r="E152" s="1">
        <v>1</v>
      </c>
      <c r="F152" s="1"/>
      <c r="G152" s="1">
        <v>180</v>
      </c>
      <c r="H152" s="1"/>
      <c r="I152" s="1">
        <v>1.85</v>
      </c>
      <c r="J152" s="1">
        <v>6</v>
      </c>
      <c r="K152" s="1">
        <v>52</v>
      </c>
      <c r="L152" s="1">
        <v>50</v>
      </c>
      <c r="M152" s="1">
        <v>45</v>
      </c>
      <c r="N152" s="1"/>
      <c r="O152" s="1"/>
      <c r="P152" s="1">
        <v>2</v>
      </c>
      <c r="Q152" s="1">
        <v>2</v>
      </c>
      <c r="R152" s="1">
        <v>2</v>
      </c>
      <c r="S152" s="1">
        <v>0</v>
      </c>
      <c r="T152" s="52">
        <v>0</v>
      </c>
    </row>
    <row r="153" spans="1:20">
      <c r="A153" s="1">
        <v>464</v>
      </c>
      <c r="B153" s="4" t="s">
        <v>553</v>
      </c>
      <c r="C153" s="1" t="s">
        <v>509</v>
      </c>
      <c r="D153" s="1">
        <v>2</v>
      </c>
      <c r="E153" s="1">
        <v>2</v>
      </c>
      <c r="F153" s="1" t="s">
        <v>795</v>
      </c>
      <c r="G153" s="1">
        <v>190</v>
      </c>
      <c r="H153" s="1"/>
      <c r="I153" s="1">
        <v>3.15</v>
      </c>
      <c r="J153" s="1">
        <v>9</v>
      </c>
      <c r="K153" s="1">
        <v>85</v>
      </c>
      <c r="L153" s="1">
        <v>75</v>
      </c>
      <c r="M153" s="1">
        <v>83</v>
      </c>
      <c r="N153" s="1"/>
      <c r="O153" s="1"/>
      <c r="P153" s="1">
        <v>2</v>
      </c>
      <c r="Q153" s="1">
        <v>0</v>
      </c>
      <c r="R153" s="1">
        <v>1</v>
      </c>
      <c r="S153" s="1">
        <v>0</v>
      </c>
      <c r="T153" s="52">
        <v>0</v>
      </c>
    </row>
    <row r="154" spans="1:20">
      <c r="A154" s="1">
        <v>466</v>
      </c>
      <c r="B154" s="4" t="s">
        <v>553</v>
      </c>
      <c r="C154" s="1" t="s">
        <v>509</v>
      </c>
      <c r="D154" s="1">
        <v>4</v>
      </c>
      <c r="E154" s="1">
        <v>2</v>
      </c>
      <c r="F154" s="1"/>
      <c r="G154" s="1">
        <v>220</v>
      </c>
      <c r="H154" s="1"/>
      <c r="I154" s="1">
        <v>3.94</v>
      </c>
      <c r="J154" s="1">
        <v>11</v>
      </c>
      <c r="K154" s="1">
        <v>85</v>
      </c>
      <c r="L154" s="1">
        <v>86</v>
      </c>
      <c r="M154" s="1">
        <v>75</v>
      </c>
      <c r="N154" s="1"/>
      <c r="O154" s="1"/>
      <c r="P154" s="1">
        <v>2</v>
      </c>
      <c r="Q154" s="1">
        <v>1</v>
      </c>
      <c r="R154" s="1">
        <v>2</v>
      </c>
      <c r="S154" s="1">
        <v>0</v>
      </c>
      <c r="T154" s="52">
        <v>0</v>
      </c>
    </row>
    <row r="155" spans="1:20">
      <c r="A155" s="1">
        <v>467</v>
      </c>
      <c r="B155" s="4" t="s">
        <v>553</v>
      </c>
      <c r="C155" s="1" t="s">
        <v>509</v>
      </c>
      <c r="D155" s="1">
        <v>5</v>
      </c>
      <c r="E155" s="1">
        <v>1</v>
      </c>
      <c r="F155" s="1"/>
      <c r="G155" s="1">
        <v>185</v>
      </c>
      <c r="H155" s="1"/>
      <c r="I155" s="1">
        <v>2.3199999999999998</v>
      </c>
      <c r="J155" s="1">
        <v>1</v>
      </c>
      <c r="K155" s="1">
        <v>82</v>
      </c>
      <c r="L155" s="1"/>
      <c r="M155" s="1"/>
      <c r="N155" s="1"/>
      <c r="O155" s="1"/>
      <c r="P155" s="1">
        <v>2</v>
      </c>
      <c r="Q155" s="1">
        <v>0</v>
      </c>
      <c r="R155" s="1">
        <v>2</v>
      </c>
      <c r="S155" s="1">
        <v>0</v>
      </c>
      <c r="T155" s="52">
        <v>0</v>
      </c>
    </row>
    <row r="156" spans="1:20">
      <c r="A156" s="1">
        <v>470</v>
      </c>
      <c r="B156" s="4" t="s">
        <v>553</v>
      </c>
      <c r="C156" s="1" t="s">
        <v>509</v>
      </c>
      <c r="D156" s="1">
        <v>1</v>
      </c>
      <c r="E156" s="1">
        <v>1</v>
      </c>
      <c r="F156" s="1"/>
      <c r="G156" s="1">
        <v>155</v>
      </c>
      <c r="H156" s="1"/>
      <c r="I156" s="1">
        <v>2.66</v>
      </c>
      <c r="J156" s="1">
        <v>6</v>
      </c>
      <c r="K156" s="1">
        <v>65</v>
      </c>
      <c r="L156" s="1">
        <v>59</v>
      </c>
      <c r="M156" s="1">
        <v>63</v>
      </c>
      <c r="N156" s="1"/>
      <c r="O156" s="1"/>
      <c r="P156" s="1">
        <v>2</v>
      </c>
      <c r="Q156" s="1">
        <v>0</v>
      </c>
      <c r="R156" s="1">
        <v>0</v>
      </c>
      <c r="S156" s="1">
        <v>0</v>
      </c>
      <c r="T156" s="52">
        <v>0</v>
      </c>
    </row>
    <row r="157" spans="1:20">
      <c r="A157" s="1">
        <v>476</v>
      </c>
      <c r="B157" s="4" t="s">
        <v>553</v>
      </c>
      <c r="C157" s="1" t="s">
        <v>509</v>
      </c>
      <c r="D157" s="1">
        <v>3</v>
      </c>
      <c r="E157" s="1">
        <v>1</v>
      </c>
      <c r="F157" s="1"/>
      <c r="G157" s="1">
        <v>135</v>
      </c>
      <c r="H157" s="1"/>
      <c r="I157" s="1">
        <v>3.53</v>
      </c>
      <c r="J157" s="1">
        <v>4</v>
      </c>
      <c r="K157" s="1">
        <v>58</v>
      </c>
      <c r="L157" s="1">
        <v>112</v>
      </c>
      <c r="M157" s="1">
        <v>13</v>
      </c>
      <c r="N157" s="1"/>
      <c r="O157" s="1"/>
      <c r="P157" s="1">
        <v>2</v>
      </c>
      <c r="Q157" s="1">
        <v>0</v>
      </c>
      <c r="R157" s="1">
        <v>2</v>
      </c>
      <c r="S157" s="1">
        <v>0</v>
      </c>
      <c r="T157" s="52">
        <v>0</v>
      </c>
    </row>
    <row r="158" spans="1:20">
      <c r="A158" s="1">
        <v>483</v>
      </c>
      <c r="B158" s="4" t="s">
        <v>553</v>
      </c>
      <c r="C158" s="1" t="s">
        <v>509</v>
      </c>
      <c r="D158" s="1">
        <v>1</v>
      </c>
      <c r="E158" s="1">
        <v>1</v>
      </c>
      <c r="F158" s="1"/>
      <c r="G158" s="1">
        <v>200</v>
      </c>
      <c r="H158" s="1"/>
      <c r="I158" s="1">
        <v>3.21</v>
      </c>
      <c r="J158" s="1">
        <v>10</v>
      </c>
      <c r="K158" s="1">
        <v>94</v>
      </c>
      <c r="L158" s="1">
        <v>91</v>
      </c>
      <c r="M158" s="1">
        <v>83</v>
      </c>
      <c r="N158" s="1"/>
      <c r="O158" s="1"/>
      <c r="P158" s="1">
        <v>0</v>
      </c>
      <c r="Q158" s="1">
        <v>0</v>
      </c>
      <c r="R158" s="1">
        <v>0</v>
      </c>
      <c r="S158" s="1">
        <v>0</v>
      </c>
      <c r="T158" s="52">
        <v>0</v>
      </c>
    </row>
    <row r="159" spans="1:20">
      <c r="A159" s="1">
        <v>486</v>
      </c>
      <c r="B159" s="4" t="s">
        <v>553</v>
      </c>
      <c r="C159" s="1" t="s">
        <v>509</v>
      </c>
      <c r="D159" s="1">
        <v>1</v>
      </c>
      <c r="E159" s="1">
        <v>1</v>
      </c>
      <c r="F159" s="1"/>
      <c r="G159" s="1">
        <v>190</v>
      </c>
      <c r="H159" s="1"/>
      <c r="I159" s="1">
        <v>2.73</v>
      </c>
      <c r="J159" s="1">
        <v>9</v>
      </c>
      <c r="K159" s="1">
        <v>62</v>
      </c>
      <c r="L159" s="1">
        <v>68</v>
      </c>
      <c r="M159" s="1">
        <v>51</v>
      </c>
      <c r="N159" s="1"/>
      <c r="O159" s="1"/>
      <c r="P159" s="1">
        <v>0</v>
      </c>
      <c r="Q159" s="1">
        <v>0</v>
      </c>
      <c r="R159" s="1">
        <v>1</v>
      </c>
      <c r="S159" s="1">
        <v>0</v>
      </c>
      <c r="T159" s="52">
        <v>0</v>
      </c>
    </row>
    <row r="160" spans="1:20">
      <c r="A160" s="1">
        <v>490</v>
      </c>
      <c r="B160" s="4" t="s">
        <v>553</v>
      </c>
      <c r="C160" s="1" t="s">
        <v>509</v>
      </c>
      <c r="D160" s="1">
        <v>1</v>
      </c>
      <c r="E160" s="1">
        <v>1</v>
      </c>
      <c r="F160" s="1"/>
      <c r="G160" s="1">
        <v>300</v>
      </c>
      <c r="H160" s="1"/>
      <c r="I160" s="1">
        <v>3.8</v>
      </c>
      <c r="J160" s="1">
        <v>13</v>
      </c>
      <c r="K160" s="1">
        <v>73</v>
      </c>
      <c r="L160" s="1">
        <v>90</v>
      </c>
      <c r="M160" s="1">
        <v>87</v>
      </c>
      <c r="N160" s="1"/>
      <c r="O160" s="1"/>
      <c r="P160" s="1">
        <v>0</v>
      </c>
      <c r="Q160" s="1">
        <v>0</v>
      </c>
      <c r="R160" s="1">
        <v>1</v>
      </c>
      <c r="S160" s="1">
        <v>0</v>
      </c>
      <c r="T160" s="52">
        <v>0</v>
      </c>
    </row>
    <row r="161" spans="1:20">
      <c r="A161" s="1">
        <v>494</v>
      </c>
      <c r="B161" s="4" t="s">
        <v>553</v>
      </c>
      <c r="C161" s="1" t="s">
        <v>509</v>
      </c>
      <c r="D161" s="1">
        <v>1</v>
      </c>
      <c r="E161" s="1">
        <v>1</v>
      </c>
      <c r="F161" s="1"/>
      <c r="G161" s="1">
        <v>90</v>
      </c>
      <c r="H161" s="1"/>
      <c r="I161" s="1">
        <v>1.52</v>
      </c>
      <c r="J161" s="1">
        <v>7</v>
      </c>
      <c r="K161" s="1">
        <v>55</v>
      </c>
      <c r="L161" s="1">
        <v>62</v>
      </c>
      <c r="M161" s="1">
        <v>56</v>
      </c>
      <c r="N161" s="1"/>
      <c r="O161" s="1"/>
      <c r="P161" s="1">
        <v>0</v>
      </c>
      <c r="Q161" s="1">
        <v>0</v>
      </c>
      <c r="R161" s="1">
        <v>0</v>
      </c>
      <c r="S161" s="1">
        <v>0</v>
      </c>
      <c r="T161" s="52">
        <v>0</v>
      </c>
    </row>
    <row r="162" spans="1:20">
      <c r="A162" s="1">
        <v>495</v>
      </c>
      <c r="B162" s="4" t="s">
        <v>553</v>
      </c>
      <c r="C162" s="1" t="s">
        <v>509</v>
      </c>
      <c r="D162" s="1">
        <v>2</v>
      </c>
      <c r="E162" s="1">
        <v>1</v>
      </c>
      <c r="F162" s="1"/>
      <c r="G162" s="1">
        <v>105</v>
      </c>
      <c r="H162" s="1"/>
      <c r="I162" s="1">
        <v>3.23</v>
      </c>
      <c r="J162" s="1">
        <v>8</v>
      </c>
      <c r="K162" s="1">
        <v>30</v>
      </c>
      <c r="L162" s="1">
        <v>37</v>
      </c>
      <c r="M162" s="1">
        <v>34</v>
      </c>
      <c r="N162" s="1"/>
      <c r="O162" s="1"/>
      <c r="P162" s="1">
        <v>1</v>
      </c>
      <c r="Q162" s="1">
        <v>0</v>
      </c>
      <c r="R162" s="1">
        <v>1</v>
      </c>
      <c r="S162" s="1">
        <v>0</v>
      </c>
      <c r="T162" s="52">
        <v>0</v>
      </c>
    </row>
    <row r="163" spans="1:20">
      <c r="A163" s="1">
        <v>495</v>
      </c>
      <c r="B163" s="4" t="s">
        <v>553</v>
      </c>
      <c r="C163" s="1" t="s">
        <v>504</v>
      </c>
      <c r="D163" s="1">
        <v>4</v>
      </c>
      <c r="E163" s="1">
        <v>1</v>
      </c>
      <c r="F163" s="1"/>
      <c r="G163" s="1">
        <v>90</v>
      </c>
      <c r="H163" s="1"/>
      <c r="I163" s="1">
        <v>2.13</v>
      </c>
      <c r="J163" s="1">
        <v>2</v>
      </c>
      <c r="K163" s="1">
        <v>90</v>
      </c>
      <c r="L163" s="1">
        <v>80</v>
      </c>
      <c r="M163" s="1"/>
      <c r="N163" s="1"/>
      <c r="O163" s="1"/>
      <c r="P163" s="1">
        <v>2</v>
      </c>
      <c r="Q163" s="1">
        <v>2</v>
      </c>
      <c r="R163" s="1">
        <v>2</v>
      </c>
      <c r="S163" s="1">
        <v>0</v>
      </c>
      <c r="T163" s="52">
        <v>0</v>
      </c>
    </row>
    <row r="164" spans="1:20">
      <c r="A164" s="1">
        <v>496</v>
      </c>
      <c r="B164" s="4" t="s">
        <v>553</v>
      </c>
      <c r="C164" s="1" t="s">
        <v>509</v>
      </c>
      <c r="D164" s="1">
        <v>1</v>
      </c>
      <c r="E164" s="1">
        <v>1</v>
      </c>
      <c r="F164" s="1"/>
      <c r="G164" s="1">
        <v>145</v>
      </c>
      <c r="H164" s="1"/>
      <c r="I164" s="1">
        <v>2</v>
      </c>
      <c r="J164" s="1">
        <v>7</v>
      </c>
      <c r="K164" s="1">
        <v>67</v>
      </c>
      <c r="L164" s="1">
        <v>61</v>
      </c>
      <c r="M164" s="1">
        <v>43</v>
      </c>
      <c r="N164" s="1"/>
      <c r="O164" s="1"/>
      <c r="P164" s="1">
        <v>1</v>
      </c>
      <c r="Q164" s="1">
        <v>0</v>
      </c>
      <c r="R164" s="1">
        <v>0</v>
      </c>
      <c r="S164" s="1">
        <v>0</v>
      </c>
      <c r="T164" s="52">
        <v>0</v>
      </c>
    </row>
    <row r="165" spans="1:20">
      <c r="A165" s="1">
        <v>497</v>
      </c>
      <c r="B165" s="4" t="s">
        <v>553</v>
      </c>
      <c r="C165" s="1" t="s">
        <v>504</v>
      </c>
      <c r="D165" s="1">
        <v>3</v>
      </c>
      <c r="E165" s="1">
        <v>1</v>
      </c>
      <c r="F165" s="1"/>
      <c r="G165" s="1">
        <v>120</v>
      </c>
      <c r="H165" s="1"/>
      <c r="I165" s="1">
        <v>2.83</v>
      </c>
      <c r="J165" s="1">
        <v>8</v>
      </c>
      <c r="K165" s="1">
        <v>62</v>
      </c>
      <c r="L165" s="1">
        <v>74</v>
      </c>
      <c r="M165" s="1">
        <v>71</v>
      </c>
      <c r="N165" s="1"/>
      <c r="O165" s="1"/>
      <c r="P165" s="1">
        <v>2</v>
      </c>
      <c r="Q165" s="1">
        <v>1</v>
      </c>
      <c r="R165" s="1">
        <v>2</v>
      </c>
      <c r="S165" s="1">
        <v>0</v>
      </c>
      <c r="T165" s="52">
        <v>0</v>
      </c>
    </row>
    <row r="166" spans="1:20">
      <c r="A166" s="1">
        <v>498</v>
      </c>
      <c r="B166" s="4" t="s">
        <v>553</v>
      </c>
      <c r="C166" s="1" t="s">
        <v>504</v>
      </c>
      <c r="D166" s="1">
        <v>1</v>
      </c>
      <c r="E166" s="1">
        <v>1</v>
      </c>
      <c r="F166" s="1"/>
      <c r="G166" s="1">
        <v>80</v>
      </c>
      <c r="H166" s="1"/>
      <c r="I166" s="1">
        <v>1.42</v>
      </c>
      <c r="J166" s="1">
        <v>6</v>
      </c>
      <c r="K166" s="1">
        <v>55</v>
      </c>
      <c r="L166" s="1">
        <v>52</v>
      </c>
      <c r="M166" s="1">
        <v>50</v>
      </c>
      <c r="N166" s="1"/>
      <c r="O166" s="1"/>
      <c r="P166" s="1">
        <v>0</v>
      </c>
      <c r="Q166" s="1">
        <v>0</v>
      </c>
      <c r="R166" s="1">
        <v>0</v>
      </c>
      <c r="S166" s="1">
        <v>0</v>
      </c>
      <c r="T166" s="52">
        <v>0</v>
      </c>
    </row>
    <row r="167" spans="1:20">
      <c r="A167" s="1">
        <v>500</v>
      </c>
      <c r="B167" s="4" t="s">
        <v>553</v>
      </c>
      <c r="C167" s="1" t="s">
        <v>509</v>
      </c>
      <c r="D167" s="1">
        <v>1</v>
      </c>
      <c r="E167" s="1">
        <v>1</v>
      </c>
      <c r="F167" s="1"/>
      <c r="G167" s="1">
        <v>165</v>
      </c>
      <c r="H167" s="1"/>
      <c r="I167" s="1">
        <v>2.79</v>
      </c>
      <c r="J167" s="1">
        <v>5</v>
      </c>
      <c r="K167" s="1">
        <v>70</v>
      </c>
      <c r="L167" s="1">
        <v>63</v>
      </c>
      <c r="M167" s="1">
        <v>67</v>
      </c>
      <c r="N167" s="1"/>
      <c r="O167" s="1"/>
      <c r="P167" s="1">
        <v>1</v>
      </c>
      <c r="Q167" s="1">
        <v>0</v>
      </c>
      <c r="R167" s="1">
        <v>0</v>
      </c>
      <c r="S167" s="1">
        <v>0</v>
      </c>
      <c r="T167" s="52">
        <v>0</v>
      </c>
    </row>
    <row r="168" spans="1:20">
      <c r="A168" s="1">
        <v>501</v>
      </c>
      <c r="B168" s="4" t="s">
        <v>553</v>
      </c>
      <c r="C168" s="1" t="s">
        <v>504</v>
      </c>
      <c r="D168" s="1">
        <v>1</v>
      </c>
      <c r="E168" s="1">
        <v>1</v>
      </c>
      <c r="F168" s="1"/>
      <c r="G168" s="1">
        <v>180</v>
      </c>
      <c r="H168" s="1"/>
      <c r="I168" s="1">
        <v>2.4300000000000002</v>
      </c>
      <c r="J168" s="1">
        <v>6</v>
      </c>
      <c r="K168" s="1">
        <v>76</v>
      </c>
      <c r="L168" s="1">
        <v>63</v>
      </c>
      <c r="M168" s="1">
        <v>59</v>
      </c>
      <c r="N168" s="1"/>
      <c r="O168" s="1"/>
      <c r="P168" s="1">
        <v>0</v>
      </c>
      <c r="Q168" s="1">
        <v>0</v>
      </c>
      <c r="R168" s="1">
        <v>1</v>
      </c>
      <c r="S168" s="1">
        <v>0</v>
      </c>
      <c r="T168" s="52">
        <v>0</v>
      </c>
    </row>
    <row r="169" spans="1:20">
      <c r="A169" s="1">
        <v>503</v>
      </c>
      <c r="B169" s="4" t="s">
        <v>553</v>
      </c>
      <c r="C169" s="1" t="s">
        <v>504</v>
      </c>
      <c r="D169" s="1">
        <v>2</v>
      </c>
      <c r="E169" s="1">
        <v>1</v>
      </c>
      <c r="F169" s="1"/>
      <c r="G169" s="1">
        <v>160</v>
      </c>
      <c r="H169" s="1"/>
      <c r="I169" s="1">
        <v>2.73</v>
      </c>
      <c r="J169" s="1">
        <v>8</v>
      </c>
      <c r="K169" s="1">
        <v>81</v>
      </c>
      <c r="L169" s="1">
        <v>86</v>
      </c>
      <c r="M169" s="1">
        <v>76</v>
      </c>
      <c r="N169" s="1"/>
      <c r="O169" s="1"/>
      <c r="P169" s="1">
        <v>2</v>
      </c>
      <c r="Q169" s="1">
        <v>0</v>
      </c>
      <c r="R169" s="1">
        <v>1</v>
      </c>
      <c r="S169" s="1">
        <v>0</v>
      </c>
      <c r="T169" s="52">
        <v>0</v>
      </c>
    </row>
    <row r="170" spans="1:20">
      <c r="A170" s="1">
        <v>508</v>
      </c>
      <c r="B170" s="4" t="s">
        <v>553</v>
      </c>
      <c r="C170" s="1" t="s">
        <v>504</v>
      </c>
      <c r="D170" s="1">
        <v>1</v>
      </c>
      <c r="E170" s="1">
        <v>1</v>
      </c>
      <c r="F170" s="1"/>
      <c r="G170" s="1">
        <v>115</v>
      </c>
      <c r="H170" s="1"/>
      <c r="I170" s="1">
        <v>1.84</v>
      </c>
      <c r="J170" s="1">
        <v>6</v>
      </c>
      <c r="K170" s="1">
        <v>60</v>
      </c>
      <c r="L170" s="1">
        <v>54</v>
      </c>
      <c r="M170" s="1">
        <v>48</v>
      </c>
      <c r="N170" s="1"/>
      <c r="O170" s="1"/>
      <c r="P170" s="1">
        <v>1</v>
      </c>
      <c r="Q170" s="1">
        <v>0</v>
      </c>
      <c r="R170" s="1">
        <v>0</v>
      </c>
      <c r="S170" s="1">
        <v>0</v>
      </c>
      <c r="T170" s="52">
        <v>0</v>
      </c>
    </row>
    <row r="171" spans="1:20">
      <c r="A171" s="1">
        <v>509</v>
      </c>
      <c r="B171" s="4" t="s">
        <v>553</v>
      </c>
      <c r="C171" s="1" t="s">
        <v>504</v>
      </c>
      <c r="D171" s="1">
        <v>1</v>
      </c>
      <c r="E171" s="1">
        <v>1</v>
      </c>
      <c r="F171" s="1"/>
      <c r="G171" s="1">
        <v>85</v>
      </c>
      <c r="H171" s="1"/>
      <c r="I171" s="1">
        <v>1.8</v>
      </c>
      <c r="J171" s="1">
        <v>6</v>
      </c>
      <c r="K171" s="1">
        <v>63</v>
      </c>
      <c r="L171" s="1">
        <v>63</v>
      </c>
      <c r="M171" s="1">
        <v>49</v>
      </c>
      <c r="N171" s="1"/>
      <c r="O171" s="1"/>
      <c r="P171" s="1">
        <v>1</v>
      </c>
      <c r="Q171" s="1">
        <v>0</v>
      </c>
      <c r="R171" s="1">
        <v>0</v>
      </c>
      <c r="S171" s="1">
        <v>0</v>
      </c>
      <c r="T171" s="52">
        <v>0</v>
      </c>
    </row>
    <row r="172" spans="1:20">
      <c r="A172" s="1">
        <v>511</v>
      </c>
      <c r="B172" s="4" t="s">
        <v>553</v>
      </c>
      <c r="C172" s="1" t="s">
        <v>504</v>
      </c>
      <c r="D172" s="1">
        <v>1</v>
      </c>
      <c r="E172" s="1">
        <v>1</v>
      </c>
      <c r="F172" s="1"/>
      <c r="G172" s="1">
        <v>155</v>
      </c>
      <c r="H172" s="1"/>
      <c r="I172" s="1">
        <v>2.09</v>
      </c>
      <c r="J172" s="1">
        <v>7</v>
      </c>
      <c r="K172" s="1">
        <v>57</v>
      </c>
      <c r="L172" s="1">
        <v>53</v>
      </c>
      <c r="M172" s="1">
        <v>54</v>
      </c>
      <c r="N172" s="1"/>
      <c r="O172" s="1"/>
      <c r="P172" s="1">
        <v>0</v>
      </c>
      <c r="Q172" s="1">
        <v>0</v>
      </c>
      <c r="R172" s="1">
        <v>1</v>
      </c>
      <c r="S172" s="1">
        <v>0</v>
      </c>
      <c r="T172" s="52">
        <v>0</v>
      </c>
    </row>
    <row r="173" spans="1:20">
      <c r="A173" s="1">
        <v>512</v>
      </c>
      <c r="B173" s="4" t="s">
        <v>553</v>
      </c>
      <c r="C173" s="1" t="s">
        <v>504</v>
      </c>
      <c r="D173" s="1">
        <v>3</v>
      </c>
      <c r="E173" s="1">
        <v>2</v>
      </c>
      <c r="F173" s="1"/>
      <c r="G173" s="1">
        <v>110</v>
      </c>
      <c r="H173" s="1"/>
      <c r="I173" s="1">
        <v>1.62</v>
      </c>
      <c r="J173" s="1">
        <v>9</v>
      </c>
      <c r="K173" s="1">
        <v>62</v>
      </c>
      <c r="L173" s="1">
        <v>64</v>
      </c>
      <c r="M173" s="1">
        <v>51</v>
      </c>
      <c r="N173" s="1"/>
      <c r="O173" s="1"/>
      <c r="P173" s="1">
        <v>2</v>
      </c>
      <c r="Q173" s="1">
        <v>1</v>
      </c>
      <c r="R173" s="1">
        <v>2</v>
      </c>
      <c r="S173" s="1">
        <v>0</v>
      </c>
      <c r="T173" s="52">
        <v>0</v>
      </c>
    </row>
    <row r="174" spans="1:20">
      <c r="A174" s="1">
        <v>513</v>
      </c>
      <c r="B174" s="4" t="s">
        <v>553</v>
      </c>
      <c r="C174" s="1" t="s">
        <v>504</v>
      </c>
      <c r="D174" s="1">
        <v>1</v>
      </c>
      <c r="E174" s="1">
        <v>2</v>
      </c>
      <c r="F174" s="1"/>
      <c r="G174" s="1">
        <v>100</v>
      </c>
      <c r="H174" s="1"/>
      <c r="I174" s="1">
        <v>1.44</v>
      </c>
      <c r="J174" s="1">
        <v>7</v>
      </c>
      <c r="K174" s="1">
        <v>61</v>
      </c>
      <c r="L174" s="1">
        <v>55</v>
      </c>
      <c r="M174" s="1">
        <v>54</v>
      </c>
      <c r="N174" s="1"/>
      <c r="O174" s="1"/>
      <c r="P174" s="1">
        <v>0</v>
      </c>
      <c r="Q174" s="1">
        <v>0</v>
      </c>
      <c r="R174" s="1">
        <v>0</v>
      </c>
      <c r="S174" s="1">
        <v>0</v>
      </c>
      <c r="T174" s="52">
        <v>0</v>
      </c>
    </row>
    <row r="175" spans="1:20">
      <c r="A175" s="1">
        <v>515</v>
      </c>
      <c r="B175" s="4" t="s">
        <v>553</v>
      </c>
      <c r="C175" s="1" t="s">
        <v>504</v>
      </c>
      <c r="D175" s="1">
        <v>3</v>
      </c>
      <c r="E175" s="1">
        <v>2</v>
      </c>
      <c r="F175" s="1"/>
      <c r="G175" s="1">
        <v>140</v>
      </c>
      <c r="H175" s="1"/>
      <c r="I175" s="1">
        <v>1.71</v>
      </c>
      <c r="J175" s="1">
        <v>9</v>
      </c>
      <c r="K175" s="1">
        <v>73</v>
      </c>
      <c r="L175" s="1">
        <v>69</v>
      </c>
      <c r="M175" s="1">
        <v>54</v>
      </c>
      <c r="N175" s="1"/>
      <c r="O175" s="1"/>
      <c r="P175" s="1">
        <v>2</v>
      </c>
      <c r="Q175" s="1">
        <v>1</v>
      </c>
      <c r="R175" s="1">
        <v>1</v>
      </c>
      <c r="S175" s="1">
        <v>0</v>
      </c>
      <c r="T175" s="52">
        <v>0</v>
      </c>
    </row>
    <row r="176" spans="1:20">
      <c r="A176" s="1">
        <v>517</v>
      </c>
      <c r="B176" s="4" t="s">
        <v>553</v>
      </c>
      <c r="C176" s="1" t="s">
        <v>504</v>
      </c>
      <c r="D176" s="1">
        <v>1</v>
      </c>
      <c r="E176" s="1">
        <v>1</v>
      </c>
      <c r="F176" s="1"/>
      <c r="G176" s="1">
        <v>60</v>
      </c>
      <c r="H176" s="1"/>
      <c r="I176" s="1">
        <v>0.87</v>
      </c>
      <c r="J176" s="1">
        <v>3</v>
      </c>
      <c r="K176" s="1">
        <v>38</v>
      </c>
      <c r="L176" s="1">
        <v>32</v>
      </c>
      <c r="M176" s="1">
        <v>35</v>
      </c>
      <c r="N176" s="1"/>
      <c r="O176" s="1"/>
      <c r="P176" s="1">
        <v>1</v>
      </c>
      <c r="Q176" s="1">
        <v>0</v>
      </c>
      <c r="R176" s="1">
        <v>0</v>
      </c>
      <c r="S176" s="1">
        <v>0</v>
      </c>
      <c r="T176" s="52">
        <v>0</v>
      </c>
    </row>
    <row r="177" spans="1:20">
      <c r="A177" s="1">
        <v>520</v>
      </c>
      <c r="B177" s="4" t="s">
        <v>553</v>
      </c>
      <c r="C177" s="1" t="s">
        <v>504</v>
      </c>
      <c r="D177" s="1">
        <v>2</v>
      </c>
      <c r="E177" s="1">
        <v>1</v>
      </c>
      <c r="F177" s="1"/>
      <c r="G177" s="1">
        <v>100</v>
      </c>
      <c r="H177" s="1"/>
      <c r="I177" s="1">
        <v>1.32</v>
      </c>
      <c r="J177" s="1">
        <v>5</v>
      </c>
      <c r="K177" s="1">
        <v>63</v>
      </c>
      <c r="L177" s="1">
        <v>45</v>
      </c>
      <c r="M177" s="1">
        <v>41</v>
      </c>
      <c r="N177" s="1"/>
      <c r="O177" s="1"/>
      <c r="P177" s="1">
        <v>1</v>
      </c>
      <c r="Q177" s="1">
        <v>1</v>
      </c>
      <c r="R177" s="1">
        <v>2</v>
      </c>
      <c r="S177" s="1">
        <v>0</v>
      </c>
      <c r="T177" s="52">
        <v>0</v>
      </c>
    </row>
    <row r="178" spans="1:20">
      <c r="A178" s="1">
        <v>532</v>
      </c>
      <c r="B178" s="4" t="s">
        <v>553</v>
      </c>
      <c r="C178" s="1" t="s">
        <v>504</v>
      </c>
      <c r="D178" s="1">
        <v>2</v>
      </c>
      <c r="E178" s="1">
        <v>1</v>
      </c>
      <c r="F178" s="1"/>
      <c r="G178" s="1">
        <v>115</v>
      </c>
      <c r="H178" s="1"/>
      <c r="I178" s="1">
        <v>1.6</v>
      </c>
      <c r="J178" s="1">
        <v>3</v>
      </c>
      <c r="K178" s="1">
        <v>46</v>
      </c>
      <c r="L178" s="1">
        <v>58</v>
      </c>
      <c r="M178" s="1">
        <v>52</v>
      </c>
      <c r="N178" s="1"/>
      <c r="O178" s="1"/>
      <c r="P178" s="1">
        <v>1</v>
      </c>
      <c r="Q178" s="1">
        <v>0</v>
      </c>
      <c r="R178" s="1">
        <v>1</v>
      </c>
      <c r="S178" s="1">
        <v>0</v>
      </c>
      <c r="T178" s="52">
        <v>0</v>
      </c>
    </row>
    <row r="179" spans="1:20">
      <c r="A179" s="1">
        <v>533</v>
      </c>
      <c r="B179" s="4" t="s">
        <v>553</v>
      </c>
      <c r="C179" s="1" t="s">
        <v>504</v>
      </c>
      <c r="D179" s="1">
        <v>1</v>
      </c>
      <c r="E179" s="1">
        <v>2</v>
      </c>
      <c r="F179" s="1"/>
      <c r="G179" s="1">
        <v>120</v>
      </c>
      <c r="H179" s="1"/>
      <c r="I179" s="1">
        <v>2.58</v>
      </c>
      <c r="J179" s="1">
        <v>10</v>
      </c>
      <c r="K179" s="1">
        <v>43</v>
      </c>
      <c r="L179" s="1">
        <v>52</v>
      </c>
      <c r="M179" s="1">
        <v>48</v>
      </c>
      <c r="N179" s="1"/>
      <c r="O179" s="1"/>
      <c r="P179" s="1">
        <v>1</v>
      </c>
      <c r="Q179" s="1">
        <v>0</v>
      </c>
      <c r="R179" s="1">
        <v>0</v>
      </c>
      <c r="S179" s="1">
        <v>0</v>
      </c>
      <c r="T179" s="52">
        <v>0</v>
      </c>
    </row>
    <row r="180" spans="1:20">
      <c r="A180" s="1">
        <v>534</v>
      </c>
      <c r="B180" s="4" t="s">
        <v>553</v>
      </c>
      <c r="C180" s="1" t="s">
        <v>504</v>
      </c>
      <c r="D180" s="1">
        <v>2</v>
      </c>
      <c r="E180" s="1">
        <v>1</v>
      </c>
      <c r="F180" s="1"/>
      <c r="G180" s="1">
        <v>185</v>
      </c>
      <c r="H180" s="1"/>
      <c r="I180" s="1">
        <v>2.79</v>
      </c>
      <c r="J180" s="1">
        <v>7</v>
      </c>
      <c r="K180" s="1">
        <v>71</v>
      </c>
      <c r="L180" s="1">
        <v>52</v>
      </c>
      <c r="M180" s="1">
        <v>86</v>
      </c>
      <c r="N180" s="1"/>
      <c r="O180" s="1"/>
      <c r="P180" s="1">
        <v>2</v>
      </c>
      <c r="Q180" s="1">
        <v>0</v>
      </c>
      <c r="R180" s="1">
        <v>1</v>
      </c>
      <c r="S180" s="1">
        <v>0</v>
      </c>
      <c r="T180" s="52">
        <v>0</v>
      </c>
    </row>
    <row r="181" spans="1:20">
      <c r="A181" s="1">
        <v>536</v>
      </c>
      <c r="B181" s="4" t="s">
        <v>553</v>
      </c>
      <c r="C181" s="1" t="s">
        <v>504</v>
      </c>
      <c r="D181" s="1">
        <v>1</v>
      </c>
      <c r="E181" s="1">
        <v>1</v>
      </c>
      <c r="F181" s="1"/>
      <c r="G181" s="1">
        <v>175</v>
      </c>
      <c r="H181" s="1"/>
      <c r="I181" s="1">
        <v>2.66</v>
      </c>
      <c r="J181" s="1">
        <v>7</v>
      </c>
      <c r="K181" s="1">
        <v>70</v>
      </c>
      <c r="L181" s="1">
        <v>63</v>
      </c>
      <c r="M181" s="1">
        <v>61</v>
      </c>
      <c r="N181" s="1"/>
      <c r="O181" s="1"/>
      <c r="P181" s="1">
        <v>1</v>
      </c>
      <c r="Q181" s="1">
        <v>0</v>
      </c>
      <c r="R181" s="1">
        <v>0</v>
      </c>
      <c r="S181" s="1">
        <v>0</v>
      </c>
      <c r="T181" s="52">
        <v>0</v>
      </c>
    </row>
    <row r="182" spans="1:20">
      <c r="A182" s="1">
        <v>537</v>
      </c>
      <c r="B182" s="4" t="s">
        <v>553</v>
      </c>
      <c r="C182" s="1" t="s">
        <v>504</v>
      </c>
      <c r="D182" s="1">
        <v>1</v>
      </c>
      <c r="E182" s="1">
        <v>1</v>
      </c>
      <c r="F182" s="1"/>
      <c r="G182" s="1">
        <v>195</v>
      </c>
      <c r="H182" s="1"/>
      <c r="I182" s="1">
        <v>2.2400000000000002</v>
      </c>
      <c r="J182" s="1">
        <v>8</v>
      </c>
      <c r="K182" s="1">
        <v>70</v>
      </c>
      <c r="L182" s="1">
        <v>60</v>
      </c>
      <c r="M182" s="1">
        <v>65</v>
      </c>
      <c r="N182" s="1"/>
      <c r="O182" s="1"/>
      <c r="P182" s="1">
        <v>0</v>
      </c>
      <c r="Q182" s="1">
        <v>0</v>
      </c>
      <c r="R182" s="1">
        <v>1</v>
      </c>
      <c r="S182" s="1">
        <v>0</v>
      </c>
      <c r="T182" s="52">
        <v>0</v>
      </c>
    </row>
    <row r="183" spans="1:20">
      <c r="A183" s="1">
        <v>538</v>
      </c>
      <c r="B183" s="4" t="s">
        <v>553</v>
      </c>
      <c r="C183" s="1" t="s">
        <v>504</v>
      </c>
      <c r="D183" s="1">
        <v>1</v>
      </c>
      <c r="E183" s="1">
        <v>1</v>
      </c>
      <c r="F183" s="1"/>
      <c r="G183" s="1">
        <v>115</v>
      </c>
      <c r="H183" s="1"/>
      <c r="I183" s="1">
        <v>2.13</v>
      </c>
      <c r="J183" s="1">
        <v>7</v>
      </c>
      <c r="K183" s="1">
        <v>65</v>
      </c>
      <c r="L183" s="1">
        <v>63</v>
      </c>
      <c r="M183" s="1">
        <v>91</v>
      </c>
      <c r="N183" s="1"/>
      <c r="O183" s="1"/>
      <c r="P183" s="1">
        <v>1</v>
      </c>
      <c r="Q183" s="1">
        <v>0</v>
      </c>
      <c r="R183" s="1">
        <v>0</v>
      </c>
      <c r="S183" s="1">
        <v>0</v>
      </c>
      <c r="T183" s="52">
        <v>0</v>
      </c>
    </row>
    <row r="184" spans="1:20">
      <c r="A184" s="1">
        <v>540</v>
      </c>
      <c r="B184" s="4" t="s">
        <v>553</v>
      </c>
      <c r="C184" s="1" t="s">
        <v>504</v>
      </c>
      <c r="D184" s="1">
        <v>2</v>
      </c>
      <c r="E184" s="1">
        <v>1</v>
      </c>
      <c r="F184" s="1"/>
      <c r="G184" s="1">
        <v>150</v>
      </c>
      <c r="H184" s="1"/>
      <c r="I184" s="1">
        <v>3</v>
      </c>
      <c r="J184" s="1">
        <v>7</v>
      </c>
      <c r="K184" s="1">
        <v>73</v>
      </c>
      <c r="L184" s="1">
        <v>75</v>
      </c>
      <c r="M184" s="1">
        <v>90</v>
      </c>
      <c r="N184" s="1"/>
      <c r="O184" s="1"/>
      <c r="P184" s="1">
        <v>1</v>
      </c>
      <c r="Q184" s="1">
        <v>1</v>
      </c>
      <c r="R184" s="1">
        <v>2</v>
      </c>
      <c r="S184" s="1">
        <v>0</v>
      </c>
      <c r="T184" s="52">
        <v>0</v>
      </c>
    </row>
    <row r="185" spans="1:20">
      <c r="A185" s="1">
        <v>541</v>
      </c>
      <c r="B185" s="4" t="s">
        <v>553</v>
      </c>
      <c r="C185" s="1" t="s">
        <v>509</v>
      </c>
      <c r="D185" s="1">
        <v>2</v>
      </c>
      <c r="E185" s="1">
        <v>2</v>
      </c>
      <c r="F185" s="1"/>
      <c r="G185" s="1">
        <v>140</v>
      </c>
      <c r="H185" s="1"/>
      <c r="I185" s="1">
        <v>2.54</v>
      </c>
      <c r="J185" s="1">
        <v>7</v>
      </c>
      <c r="K185" s="1">
        <v>49</v>
      </c>
      <c r="L185" s="1">
        <v>40</v>
      </c>
      <c r="M185" s="1">
        <v>36</v>
      </c>
      <c r="N185" s="1"/>
      <c r="O185" s="1"/>
      <c r="P185" s="1">
        <v>2</v>
      </c>
      <c r="Q185" s="1">
        <v>1</v>
      </c>
      <c r="R185" s="1">
        <v>1</v>
      </c>
      <c r="S185" s="1">
        <v>0</v>
      </c>
      <c r="T185" s="52">
        <v>0</v>
      </c>
    </row>
    <row r="186" spans="1:20">
      <c r="A186" s="1">
        <v>543</v>
      </c>
      <c r="B186" s="4" t="s">
        <v>553</v>
      </c>
      <c r="C186" s="1" t="s">
        <v>509</v>
      </c>
      <c r="D186" s="1">
        <v>1</v>
      </c>
      <c r="E186" s="1">
        <v>1</v>
      </c>
      <c r="F186" s="1"/>
      <c r="G186" s="1">
        <v>155</v>
      </c>
      <c r="H186" s="1"/>
      <c r="I186" s="1">
        <v>2.02</v>
      </c>
      <c r="J186" s="1">
        <v>12</v>
      </c>
      <c r="K186" s="1">
        <v>62</v>
      </c>
      <c r="L186" s="1">
        <v>60</v>
      </c>
      <c r="M186" s="1">
        <v>58</v>
      </c>
      <c r="N186" s="1"/>
      <c r="O186" s="1"/>
      <c r="P186" s="1">
        <v>0</v>
      </c>
      <c r="Q186" s="1">
        <v>0</v>
      </c>
      <c r="R186" s="1">
        <v>1</v>
      </c>
      <c r="S186" s="1">
        <v>0</v>
      </c>
      <c r="T186" s="52">
        <v>0</v>
      </c>
    </row>
    <row r="187" spans="1:20">
      <c r="A187" s="1">
        <v>544</v>
      </c>
      <c r="B187" s="4" t="s">
        <v>553</v>
      </c>
      <c r="C187" s="1" t="s">
        <v>509</v>
      </c>
      <c r="D187" s="1">
        <v>1</v>
      </c>
      <c r="E187" s="1">
        <v>1</v>
      </c>
      <c r="F187" s="1"/>
      <c r="G187" s="1">
        <v>190</v>
      </c>
      <c r="H187" s="1"/>
      <c r="I187" s="1">
        <v>2.4</v>
      </c>
      <c r="J187" s="1">
        <v>12</v>
      </c>
      <c r="K187" s="1">
        <v>72</v>
      </c>
      <c r="L187" s="1">
        <v>70</v>
      </c>
      <c r="M187" s="1">
        <v>70</v>
      </c>
      <c r="N187" s="1"/>
      <c r="O187" s="1"/>
      <c r="P187" s="1">
        <v>0</v>
      </c>
      <c r="Q187" s="1">
        <v>1</v>
      </c>
      <c r="R187" s="1">
        <v>0</v>
      </c>
      <c r="S187" s="1">
        <v>0</v>
      </c>
      <c r="T187" s="52">
        <v>0</v>
      </c>
    </row>
    <row r="188" spans="1:20">
      <c r="A188" s="1">
        <v>546</v>
      </c>
      <c r="B188" s="4" t="s">
        <v>553</v>
      </c>
      <c r="C188" s="1" t="s">
        <v>509</v>
      </c>
      <c r="D188" s="1">
        <v>1</v>
      </c>
      <c r="E188" s="1">
        <v>1</v>
      </c>
      <c r="F188" s="1"/>
      <c r="G188" s="1">
        <v>60</v>
      </c>
      <c r="H188" s="1"/>
      <c r="I188" s="1">
        <v>1.1100000000000001</v>
      </c>
      <c r="J188" s="1">
        <v>7</v>
      </c>
      <c r="K188" s="1">
        <v>42</v>
      </c>
      <c r="L188" s="1">
        <v>30</v>
      </c>
      <c r="M188" s="1">
        <v>27</v>
      </c>
      <c r="N188" s="1"/>
      <c r="O188" s="1"/>
      <c r="P188" s="1">
        <v>0</v>
      </c>
      <c r="Q188" s="1">
        <v>0</v>
      </c>
      <c r="R188" s="1">
        <v>0</v>
      </c>
      <c r="S188" s="1">
        <v>0</v>
      </c>
      <c r="T188" s="52">
        <v>0</v>
      </c>
    </row>
    <row r="189" spans="1:20">
      <c r="A189" s="1">
        <v>549</v>
      </c>
      <c r="B189" s="4" t="s">
        <v>553</v>
      </c>
      <c r="C189" s="1" t="s">
        <v>509</v>
      </c>
      <c r="D189" s="1">
        <v>1</v>
      </c>
      <c r="E189" s="1">
        <v>1</v>
      </c>
      <c r="F189" s="1"/>
      <c r="G189" s="1">
        <v>135</v>
      </c>
      <c r="H189" s="1"/>
      <c r="I189" s="1">
        <v>2.99</v>
      </c>
      <c r="J189" s="1">
        <v>18</v>
      </c>
      <c r="K189" s="1">
        <v>60</v>
      </c>
      <c r="L189" s="1">
        <v>55</v>
      </c>
      <c r="M189" s="1">
        <v>45</v>
      </c>
      <c r="N189" s="1"/>
      <c r="O189" s="1"/>
      <c r="P189" s="1">
        <v>1</v>
      </c>
      <c r="Q189" s="1">
        <v>1</v>
      </c>
      <c r="R189" s="1">
        <v>1</v>
      </c>
      <c r="S189" s="1">
        <v>0</v>
      </c>
      <c r="T189" s="52">
        <v>0</v>
      </c>
    </row>
    <row r="190" spans="1:20" ht="15" thickBot="1">
      <c r="A190" s="5">
        <v>551</v>
      </c>
      <c r="B190" s="6" t="s">
        <v>553</v>
      </c>
      <c r="C190" s="5" t="s">
        <v>509</v>
      </c>
      <c r="D190" s="5">
        <v>2</v>
      </c>
      <c r="E190" s="5">
        <v>2</v>
      </c>
      <c r="F190" s="5"/>
      <c r="G190" s="5">
        <v>105</v>
      </c>
      <c r="H190" s="5"/>
      <c r="I190" s="5">
        <v>1.67</v>
      </c>
      <c r="J190" s="5">
        <v>18</v>
      </c>
      <c r="K190" s="5">
        <v>55</v>
      </c>
      <c r="L190" s="5">
        <v>54</v>
      </c>
      <c r="M190" s="5">
        <v>50</v>
      </c>
      <c r="N190" s="5"/>
      <c r="O190" s="5"/>
      <c r="P190" s="5">
        <v>1</v>
      </c>
      <c r="Q190" s="5">
        <v>0</v>
      </c>
      <c r="R190" s="5">
        <v>0</v>
      </c>
      <c r="S190" s="5">
        <v>0</v>
      </c>
      <c r="T190" s="53">
        <v>0</v>
      </c>
    </row>
    <row r="191" spans="1:20">
      <c r="A191" s="1">
        <v>554</v>
      </c>
      <c r="B191" s="4" t="s">
        <v>553</v>
      </c>
      <c r="C191" s="1" t="s">
        <v>509</v>
      </c>
      <c r="D191" s="1">
        <v>1</v>
      </c>
      <c r="E191" s="1">
        <v>1</v>
      </c>
      <c r="F191" s="1"/>
      <c r="G191" s="1">
        <v>140</v>
      </c>
      <c r="H191" s="1"/>
      <c r="I191" s="1">
        <v>1.88</v>
      </c>
      <c r="J191" s="1">
        <v>8</v>
      </c>
      <c r="K191" s="1">
        <v>55</v>
      </c>
      <c r="L191" s="1">
        <v>56</v>
      </c>
      <c r="M191" s="1">
        <v>53</v>
      </c>
      <c r="N191" s="1"/>
      <c r="O191" s="1"/>
      <c r="P191" s="1">
        <v>0</v>
      </c>
      <c r="Q191" s="1">
        <v>1</v>
      </c>
      <c r="R191" s="1">
        <v>1</v>
      </c>
      <c r="S191" s="1">
        <v>0</v>
      </c>
      <c r="T191" s="52">
        <v>0</v>
      </c>
    </row>
    <row r="192" spans="1:20">
      <c r="A192" s="1">
        <v>557</v>
      </c>
      <c r="B192" s="4" t="s">
        <v>553</v>
      </c>
      <c r="C192" s="1" t="s">
        <v>509</v>
      </c>
      <c r="D192" s="1">
        <v>1</v>
      </c>
      <c r="E192" s="1">
        <v>1</v>
      </c>
      <c r="F192" s="1"/>
      <c r="G192" s="1">
        <v>240</v>
      </c>
      <c r="H192" s="1"/>
      <c r="I192" s="1">
        <v>2.77</v>
      </c>
      <c r="J192" s="1">
        <v>20</v>
      </c>
      <c r="K192" s="1">
        <v>62</v>
      </c>
      <c r="L192" s="1">
        <v>53</v>
      </c>
      <c r="M192" s="1">
        <v>60</v>
      </c>
      <c r="N192" s="1"/>
      <c r="O192" s="1"/>
      <c r="P192" s="1">
        <v>0</v>
      </c>
      <c r="Q192" s="1">
        <v>0</v>
      </c>
      <c r="R192" s="1">
        <v>1</v>
      </c>
      <c r="S192" s="1">
        <v>0</v>
      </c>
      <c r="T192" s="52">
        <v>0</v>
      </c>
    </row>
    <row r="193" spans="1:20">
      <c r="A193" s="1">
        <v>560</v>
      </c>
      <c r="B193" s="4" t="s">
        <v>553</v>
      </c>
      <c r="C193" s="1" t="s">
        <v>509</v>
      </c>
      <c r="D193" s="1">
        <v>1</v>
      </c>
      <c r="E193" s="1">
        <v>1</v>
      </c>
      <c r="F193" s="1"/>
      <c r="G193" s="1">
        <v>80</v>
      </c>
      <c r="H193" s="1"/>
      <c r="I193" s="1">
        <v>1.38</v>
      </c>
      <c r="J193" s="1">
        <v>5</v>
      </c>
      <c r="K193" s="1">
        <v>50</v>
      </c>
      <c r="L193" s="1">
        <v>42</v>
      </c>
      <c r="M193" s="1">
        <v>57</v>
      </c>
      <c r="N193" s="1"/>
      <c r="O193" s="1"/>
      <c r="P193" s="1">
        <v>1</v>
      </c>
      <c r="Q193" s="1">
        <v>0</v>
      </c>
      <c r="R193" s="1">
        <v>0</v>
      </c>
      <c r="S193" s="1">
        <v>0</v>
      </c>
      <c r="T193" s="52">
        <v>0</v>
      </c>
    </row>
    <row r="194" spans="1:20">
      <c r="A194" s="1">
        <v>568</v>
      </c>
      <c r="B194" s="4" t="s">
        <v>553</v>
      </c>
      <c r="C194" s="1" t="s">
        <v>509</v>
      </c>
      <c r="D194" s="1">
        <v>1</v>
      </c>
      <c r="E194" s="1">
        <v>1</v>
      </c>
      <c r="F194" s="1"/>
      <c r="G194" s="1">
        <v>120</v>
      </c>
      <c r="H194" s="1"/>
      <c r="I194" s="1">
        <v>1.1100000000000001</v>
      </c>
      <c r="J194" s="1">
        <v>6</v>
      </c>
      <c r="K194" s="1">
        <v>50</v>
      </c>
      <c r="L194" s="1">
        <v>52</v>
      </c>
      <c r="M194" s="1">
        <v>43</v>
      </c>
      <c r="N194" s="1"/>
      <c r="O194" s="1"/>
      <c r="P194" s="1">
        <v>0</v>
      </c>
      <c r="Q194" s="1">
        <v>0</v>
      </c>
      <c r="R194" s="1">
        <v>1</v>
      </c>
      <c r="S194" s="1">
        <v>0</v>
      </c>
      <c r="T194" s="52">
        <v>0</v>
      </c>
    </row>
    <row r="195" spans="1:20">
      <c r="A195" s="1">
        <v>569</v>
      </c>
      <c r="B195" s="4" t="s">
        <v>553</v>
      </c>
      <c r="C195" s="1" t="s">
        <v>509</v>
      </c>
      <c r="D195" s="1">
        <v>1</v>
      </c>
      <c r="E195" s="1">
        <v>2</v>
      </c>
      <c r="F195" s="1" t="s">
        <v>795</v>
      </c>
      <c r="G195" s="1">
        <v>140</v>
      </c>
      <c r="H195" s="1"/>
      <c r="I195" s="1">
        <v>2.58</v>
      </c>
      <c r="J195" s="1">
        <v>9</v>
      </c>
      <c r="K195" s="1">
        <v>65</v>
      </c>
      <c r="L195" s="1">
        <v>58</v>
      </c>
      <c r="M195" s="1">
        <v>58</v>
      </c>
      <c r="N195" s="1"/>
      <c r="O195" s="1"/>
      <c r="P195" s="1">
        <v>0</v>
      </c>
      <c r="Q195" s="1">
        <v>0</v>
      </c>
      <c r="R195" s="1">
        <v>1</v>
      </c>
      <c r="S195" s="1">
        <v>0</v>
      </c>
      <c r="T195" s="52">
        <v>0</v>
      </c>
    </row>
    <row r="196" spans="1:20">
      <c r="A196" s="1">
        <v>570</v>
      </c>
      <c r="B196" s="4" t="s">
        <v>553</v>
      </c>
      <c r="C196" s="1" t="s">
        <v>509</v>
      </c>
      <c r="D196" s="1">
        <v>1</v>
      </c>
      <c r="E196" s="1">
        <v>1</v>
      </c>
      <c r="F196" s="1"/>
      <c r="G196" s="1">
        <v>60</v>
      </c>
      <c r="H196" s="1"/>
      <c r="I196" s="1">
        <v>0.75</v>
      </c>
      <c r="J196" s="1">
        <v>8</v>
      </c>
      <c r="K196" s="1">
        <v>43</v>
      </c>
      <c r="L196" s="1">
        <v>47</v>
      </c>
      <c r="M196" s="1">
        <v>49</v>
      </c>
      <c r="N196" s="1"/>
      <c r="O196" s="1"/>
      <c r="P196" s="1">
        <v>0</v>
      </c>
      <c r="Q196" s="1">
        <v>0</v>
      </c>
      <c r="R196" s="1">
        <v>0</v>
      </c>
      <c r="S196" s="1">
        <v>0</v>
      </c>
      <c r="T196" s="52">
        <v>0</v>
      </c>
    </row>
    <row r="197" spans="1:20">
      <c r="A197" s="1">
        <v>571</v>
      </c>
      <c r="B197" s="4" t="s">
        <v>553</v>
      </c>
      <c r="C197" s="1" t="s">
        <v>509</v>
      </c>
      <c r="D197" s="1">
        <v>2</v>
      </c>
      <c r="E197" s="1">
        <v>1</v>
      </c>
      <c r="F197" s="1"/>
      <c r="G197" s="1">
        <v>165</v>
      </c>
      <c r="H197" s="1"/>
      <c r="I197" s="1">
        <v>3.92</v>
      </c>
      <c r="J197" s="1">
        <v>7</v>
      </c>
      <c r="K197" s="1">
        <v>70</v>
      </c>
      <c r="L197" s="1">
        <v>76</v>
      </c>
      <c r="M197" s="1">
        <v>76</v>
      </c>
      <c r="N197" s="1"/>
      <c r="O197" s="1"/>
      <c r="P197" s="1">
        <v>2</v>
      </c>
      <c r="Q197" s="1">
        <v>1</v>
      </c>
      <c r="R197" s="1">
        <v>1</v>
      </c>
      <c r="S197" s="1">
        <v>0</v>
      </c>
      <c r="T197" s="52">
        <v>0</v>
      </c>
    </row>
    <row r="198" spans="1:20">
      <c r="A198" s="1">
        <v>573</v>
      </c>
      <c r="B198" s="4" t="s">
        <v>553</v>
      </c>
      <c r="C198" s="1" t="s">
        <v>509</v>
      </c>
      <c r="D198" s="1">
        <v>1</v>
      </c>
      <c r="E198" s="1">
        <v>1</v>
      </c>
      <c r="F198" s="1"/>
      <c r="G198" s="1">
        <v>115</v>
      </c>
      <c r="H198" s="1"/>
      <c r="I198" s="1">
        <v>1.9</v>
      </c>
      <c r="J198" s="1">
        <v>9</v>
      </c>
      <c r="K198" s="1">
        <v>60</v>
      </c>
      <c r="L198" s="1">
        <v>55</v>
      </c>
      <c r="M198" s="1">
        <v>45</v>
      </c>
      <c r="N198" s="1"/>
      <c r="O198" s="1"/>
      <c r="P198" s="1">
        <v>1</v>
      </c>
      <c r="Q198" s="1">
        <v>0</v>
      </c>
      <c r="R198" s="1">
        <v>0</v>
      </c>
      <c r="S198" s="1">
        <v>0</v>
      </c>
      <c r="T198" s="52">
        <v>0</v>
      </c>
    </row>
    <row r="199" spans="1:20">
      <c r="A199" s="1">
        <v>575</v>
      </c>
      <c r="B199" s="4" t="s">
        <v>553</v>
      </c>
      <c r="C199" s="1" t="s">
        <v>509</v>
      </c>
      <c r="D199" s="1">
        <v>1</v>
      </c>
      <c r="E199" s="1">
        <v>2</v>
      </c>
      <c r="F199" s="1" t="s">
        <v>795</v>
      </c>
      <c r="G199" s="1">
        <v>95</v>
      </c>
      <c r="H199" s="1"/>
      <c r="I199" s="1">
        <v>3.49</v>
      </c>
      <c r="J199" s="1">
        <v>9</v>
      </c>
      <c r="K199" s="1">
        <v>78</v>
      </c>
      <c r="L199" s="1">
        <v>42</v>
      </c>
      <c r="M199" s="1">
        <v>53</v>
      </c>
      <c r="N199" s="1"/>
      <c r="O199" s="1"/>
      <c r="P199" s="1">
        <v>0</v>
      </c>
      <c r="Q199" s="1">
        <v>1</v>
      </c>
      <c r="R199" s="1">
        <v>1</v>
      </c>
      <c r="S199" s="1">
        <v>0</v>
      </c>
      <c r="T199" s="52">
        <v>0</v>
      </c>
    </row>
    <row r="200" spans="1:20">
      <c r="A200" s="1">
        <v>577</v>
      </c>
      <c r="B200" s="4" t="s">
        <v>553</v>
      </c>
      <c r="C200" s="1" t="s">
        <v>509</v>
      </c>
      <c r="D200" s="1">
        <v>3</v>
      </c>
      <c r="E200" s="1">
        <v>2</v>
      </c>
      <c r="F200" s="1"/>
      <c r="G200" s="1">
        <v>155</v>
      </c>
      <c r="H200" s="1"/>
      <c r="I200" s="1">
        <v>2.85</v>
      </c>
      <c r="J200" s="1">
        <v>21</v>
      </c>
      <c r="K200" s="1">
        <v>60</v>
      </c>
      <c r="L200" s="1">
        <v>73</v>
      </c>
      <c r="M200" s="1">
        <v>68</v>
      </c>
      <c r="N200" s="1"/>
      <c r="O200" s="1"/>
      <c r="P200" s="1">
        <v>2</v>
      </c>
      <c r="Q200" s="1">
        <v>1</v>
      </c>
      <c r="R200" s="1">
        <v>2</v>
      </c>
      <c r="S200" s="1">
        <v>0</v>
      </c>
      <c r="T200" s="52">
        <v>0</v>
      </c>
    </row>
    <row r="201" spans="1:20">
      <c r="A201" s="1">
        <v>580</v>
      </c>
      <c r="B201" s="4" t="s">
        <v>553</v>
      </c>
      <c r="C201" s="1" t="s">
        <v>509</v>
      </c>
      <c r="D201" s="1">
        <v>3</v>
      </c>
      <c r="E201" s="1">
        <v>1</v>
      </c>
      <c r="F201" s="1"/>
      <c r="G201" s="1">
        <v>180</v>
      </c>
      <c r="H201" s="1"/>
      <c r="I201" s="1">
        <v>3.92</v>
      </c>
      <c r="J201" s="1">
        <v>9</v>
      </c>
      <c r="K201" s="1">
        <v>60</v>
      </c>
      <c r="L201" s="1">
        <v>60</v>
      </c>
      <c r="M201" s="1">
        <v>57</v>
      </c>
      <c r="N201" s="1"/>
      <c r="O201" s="1"/>
      <c r="P201" s="1">
        <v>2</v>
      </c>
      <c r="Q201" s="1">
        <v>1</v>
      </c>
      <c r="R201" s="1">
        <v>1</v>
      </c>
      <c r="S201" s="1">
        <v>0</v>
      </c>
      <c r="T201" s="52">
        <v>0</v>
      </c>
    </row>
    <row r="202" spans="1:20">
      <c r="A202" s="1">
        <v>581</v>
      </c>
      <c r="B202" s="4" t="s">
        <v>553</v>
      </c>
      <c r="C202" s="1" t="s">
        <v>509</v>
      </c>
      <c r="D202" s="1">
        <v>2</v>
      </c>
      <c r="E202" s="1">
        <v>1</v>
      </c>
      <c r="F202" s="1"/>
      <c r="G202" s="1">
        <v>175</v>
      </c>
      <c r="H202" s="1"/>
      <c r="I202" s="1">
        <v>2.23</v>
      </c>
      <c r="J202" s="1">
        <v>7</v>
      </c>
      <c r="K202" s="1">
        <v>76</v>
      </c>
      <c r="L202" s="1">
        <v>60</v>
      </c>
      <c r="M202" s="1">
        <v>59</v>
      </c>
      <c r="N202" s="1"/>
      <c r="O202" s="1"/>
      <c r="P202" s="1">
        <v>1</v>
      </c>
      <c r="Q202" s="1">
        <v>1</v>
      </c>
      <c r="R202" s="1">
        <v>1</v>
      </c>
      <c r="S202" s="1">
        <v>0</v>
      </c>
      <c r="T202" s="52">
        <v>0</v>
      </c>
    </row>
    <row r="203" spans="1:20">
      <c r="A203" s="1">
        <v>584</v>
      </c>
      <c r="B203" s="4" t="s">
        <v>553</v>
      </c>
      <c r="C203" s="1" t="s">
        <v>509</v>
      </c>
      <c r="D203" s="1">
        <v>2</v>
      </c>
      <c r="E203" s="1">
        <v>1</v>
      </c>
      <c r="F203" s="1"/>
      <c r="G203" s="1">
        <v>180</v>
      </c>
      <c r="H203" s="1"/>
      <c r="I203" s="1">
        <v>3.02</v>
      </c>
      <c r="J203" s="1">
        <v>10</v>
      </c>
      <c r="K203" s="1">
        <v>90</v>
      </c>
      <c r="L203" s="1">
        <v>76</v>
      </c>
      <c r="M203" s="1">
        <v>84</v>
      </c>
      <c r="N203" s="1"/>
      <c r="O203" s="1"/>
      <c r="P203" s="1">
        <v>2</v>
      </c>
      <c r="Q203" s="1">
        <v>1</v>
      </c>
      <c r="R203" s="1">
        <v>0</v>
      </c>
      <c r="S203" s="1">
        <v>0</v>
      </c>
      <c r="T203" s="52">
        <v>0</v>
      </c>
    </row>
    <row r="204" spans="1:20">
      <c r="A204" s="1">
        <v>587</v>
      </c>
      <c r="B204" s="4" t="s">
        <v>553</v>
      </c>
      <c r="C204" s="1" t="s">
        <v>509</v>
      </c>
      <c r="D204" s="1">
        <v>1</v>
      </c>
      <c r="E204" s="1">
        <v>1</v>
      </c>
      <c r="F204" s="1"/>
      <c r="G204" s="1">
        <v>185</v>
      </c>
      <c r="H204" s="1"/>
      <c r="I204" s="1">
        <v>2.4</v>
      </c>
      <c r="J204" s="1">
        <v>8</v>
      </c>
      <c r="K204" s="1">
        <v>86</v>
      </c>
      <c r="L204" s="1">
        <v>72</v>
      </c>
      <c r="M204" s="1">
        <v>86</v>
      </c>
      <c r="N204" s="1"/>
      <c r="O204" s="1"/>
      <c r="P204" s="1">
        <v>1</v>
      </c>
      <c r="Q204" s="1">
        <v>0</v>
      </c>
      <c r="R204" s="1">
        <v>0</v>
      </c>
      <c r="S204" s="1">
        <v>0</v>
      </c>
      <c r="T204" s="52">
        <v>0</v>
      </c>
    </row>
    <row r="205" spans="1:20">
      <c r="A205" s="1">
        <v>588</v>
      </c>
      <c r="B205" s="4" t="s">
        <v>553</v>
      </c>
      <c r="C205" s="1" t="s">
        <v>509</v>
      </c>
      <c r="D205" s="1">
        <v>2</v>
      </c>
      <c r="E205" s="1">
        <v>1</v>
      </c>
      <c r="F205" s="1"/>
      <c r="G205" s="1">
        <v>140</v>
      </c>
      <c r="H205" s="1"/>
      <c r="I205" s="1">
        <v>3.35</v>
      </c>
      <c r="J205" s="1">
        <v>7</v>
      </c>
      <c r="K205" s="1">
        <v>105</v>
      </c>
      <c r="L205" s="1">
        <v>73</v>
      </c>
      <c r="M205" s="1">
        <v>82</v>
      </c>
      <c r="N205" s="1"/>
      <c r="O205" s="1"/>
      <c r="P205" s="1">
        <v>2</v>
      </c>
      <c r="Q205" s="1">
        <v>1</v>
      </c>
      <c r="R205" s="1">
        <v>0</v>
      </c>
      <c r="S205" s="1">
        <v>0</v>
      </c>
      <c r="T205" s="52">
        <v>0</v>
      </c>
    </row>
    <row r="206" spans="1:20">
      <c r="A206" s="1">
        <v>589</v>
      </c>
      <c r="B206" s="4" t="s">
        <v>553</v>
      </c>
      <c r="C206" s="1" t="s">
        <v>509</v>
      </c>
      <c r="D206" s="1">
        <v>2</v>
      </c>
      <c r="E206" s="1">
        <v>2</v>
      </c>
      <c r="F206" s="1"/>
      <c r="G206" s="1">
        <v>120</v>
      </c>
      <c r="H206" s="1"/>
      <c r="I206" s="1">
        <v>3.01</v>
      </c>
      <c r="J206" s="1">
        <v>10</v>
      </c>
      <c r="K206" s="1">
        <v>38</v>
      </c>
      <c r="L206" s="1">
        <v>47</v>
      </c>
      <c r="M206" s="1">
        <v>41</v>
      </c>
      <c r="N206" s="1"/>
      <c r="O206" s="1"/>
      <c r="P206" s="1">
        <v>1</v>
      </c>
      <c r="Q206" s="1">
        <v>1</v>
      </c>
      <c r="R206" s="1">
        <v>1</v>
      </c>
      <c r="S206" s="1">
        <v>0</v>
      </c>
      <c r="T206" s="52">
        <v>0</v>
      </c>
    </row>
    <row r="207" spans="1:20">
      <c r="A207" s="1">
        <v>590</v>
      </c>
      <c r="B207" s="4" t="s">
        <v>553</v>
      </c>
      <c r="C207" s="1" t="s">
        <v>509</v>
      </c>
      <c r="D207" s="1">
        <v>2</v>
      </c>
      <c r="E207" s="1">
        <v>2</v>
      </c>
      <c r="F207" s="1" t="s">
        <v>795</v>
      </c>
      <c r="G207" s="1">
        <v>140</v>
      </c>
      <c r="H207" s="1"/>
      <c r="I207" s="1">
        <v>2.98</v>
      </c>
      <c r="J207" s="1">
        <v>11</v>
      </c>
      <c r="K207" s="1">
        <v>67</v>
      </c>
      <c r="L207" s="1">
        <v>52</v>
      </c>
      <c r="M207" s="1">
        <v>55</v>
      </c>
      <c r="N207" s="1"/>
      <c r="O207" s="1"/>
      <c r="P207" s="1">
        <v>1</v>
      </c>
      <c r="Q207" s="1">
        <v>1</v>
      </c>
      <c r="R207" s="1">
        <v>1</v>
      </c>
      <c r="S207" s="1">
        <v>0</v>
      </c>
      <c r="T207" s="52">
        <v>0</v>
      </c>
    </row>
    <row r="208" spans="1:20">
      <c r="A208" s="1">
        <v>591</v>
      </c>
      <c r="B208" s="4" t="s">
        <v>553</v>
      </c>
      <c r="C208" s="1" t="s">
        <v>509</v>
      </c>
      <c r="D208" s="1">
        <v>1</v>
      </c>
      <c r="E208" s="1">
        <v>2</v>
      </c>
      <c r="F208" s="1" t="s">
        <v>795</v>
      </c>
      <c r="G208" s="1">
        <v>125</v>
      </c>
      <c r="H208" s="1"/>
      <c r="I208" s="1">
        <v>2.94</v>
      </c>
      <c r="J208" s="1">
        <v>16</v>
      </c>
      <c r="K208" s="1">
        <v>47</v>
      </c>
      <c r="L208" s="1">
        <v>42</v>
      </c>
      <c r="M208" s="1">
        <v>41</v>
      </c>
      <c r="N208" s="1"/>
      <c r="O208" s="1"/>
      <c r="P208" s="1">
        <v>0</v>
      </c>
      <c r="Q208" s="1">
        <v>0</v>
      </c>
      <c r="R208" s="1">
        <v>0</v>
      </c>
      <c r="S208" s="1">
        <v>0</v>
      </c>
      <c r="T208" s="52">
        <v>0</v>
      </c>
    </row>
    <row r="209" spans="1:20">
      <c r="A209" s="1">
        <v>592</v>
      </c>
      <c r="B209" s="4" t="s">
        <v>553</v>
      </c>
      <c r="C209" s="1" t="s">
        <v>509</v>
      </c>
      <c r="D209" s="1">
        <v>3</v>
      </c>
      <c r="E209" s="1">
        <v>2</v>
      </c>
      <c r="F209" s="1" t="s">
        <v>795</v>
      </c>
      <c r="G209" s="1">
        <v>130</v>
      </c>
      <c r="H209" s="1"/>
      <c r="I209" s="1">
        <v>2.5</v>
      </c>
      <c r="J209" s="1">
        <v>6</v>
      </c>
      <c r="K209" s="1">
        <v>58</v>
      </c>
      <c r="L209" s="1">
        <v>59</v>
      </c>
      <c r="M209" s="1">
        <v>56</v>
      </c>
      <c r="N209" s="1"/>
      <c r="O209" s="1"/>
      <c r="P209" s="1">
        <v>2</v>
      </c>
      <c r="Q209" s="1">
        <v>1</v>
      </c>
      <c r="R209" s="1">
        <v>2</v>
      </c>
      <c r="S209" s="1">
        <v>0</v>
      </c>
      <c r="T209" s="52">
        <v>0</v>
      </c>
    </row>
    <row r="210" spans="1:20">
      <c r="A210" s="1">
        <v>634</v>
      </c>
      <c r="B210" s="4" t="s">
        <v>553</v>
      </c>
      <c r="C210" s="1" t="s">
        <v>559</v>
      </c>
      <c r="D210" s="1">
        <v>4</v>
      </c>
      <c r="E210" s="1">
        <v>1</v>
      </c>
      <c r="F210" s="1"/>
      <c r="G210" s="1">
        <v>265</v>
      </c>
      <c r="H210" s="1"/>
      <c r="I210" s="1" t="s">
        <v>94</v>
      </c>
      <c r="J210" s="1">
        <v>1</v>
      </c>
      <c r="K210" s="1">
        <v>96</v>
      </c>
      <c r="L210" s="1"/>
      <c r="M210" s="1"/>
      <c r="N210" s="1"/>
      <c r="O210" s="1"/>
      <c r="P210" s="1">
        <v>2</v>
      </c>
      <c r="Q210" s="1">
        <v>2</v>
      </c>
      <c r="R210" s="1">
        <v>2</v>
      </c>
      <c r="S210" s="1">
        <v>0</v>
      </c>
      <c r="T210" s="52">
        <v>0</v>
      </c>
    </row>
    <row r="211" spans="1:20">
      <c r="A211" s="1">
        <v>651</v>
      </c>
      <c r="B211" s="4" t="s">
        <v>553</v>
      </c>
      <c r="C211" s="1" t="s">
        <v>559</v>
      </c>
      <c r="D211" s="1">
        <v>2</v>
      </c>
      <c r="E211" s="1">
        <v>1</v>
      </c>
      <c r="F211" s="1"/>
      <c r="G211" s="1">
        <v>125</v>
      </c>
      <c r="H211" s="1"/>
      <c r="I211" s="1" t="s">
        <v>558</v>
      </c>
      <c r="J211" s="1">
        <v>2</v>
      </c>
      <c r="K211" s="1">
        <v>42</v>
      </c>
      <c r="L211" s="1">
        <v>53</v>
      </c>
      <c r="M211" s="1"/>
      <c r="N211" s="1"/>
      <c r="O211" s="1"/>
      <c r="P211" s="1">
        <v>0</v>
      </c>
      <c r="Q211" s="1">
        <v>1</v>
      </c>
      <c r="R211" s="1">
        <v>1</v>
      </c>
      <c r="S211" s="1">
        <v>0</v>
      </c>
      <c r="T211" s="52">
        <v>0</v>
      </c>
    </row>
    <row r="212" spans="1:20">
      <c r="A212" s="1">
        <v>653</v>
      </c>
      <c r="B212" s="4" t="s">
        <v>553</v>
      </c>
      <c r="C212" s="1" t="s">
        <v>559</v>
      </c>
      <c r="D212" s="1">
        <v>2</v>
      </c>
      <c r="E212" s="1">
        <v>2</v>
      </c>
      <c r="F212" s="1" t="s">
        <v>794</v>
      </c>
      <c r="G212" s="1">
        <v>135</v>
      </c>
      <c r="H212" s="1"/>
      <c r="I212" s="1" t="s">
        <v>560</v>
      </c>
      <c r="J212" s="1">
        <v>3</v>
      </c>
      <c r="K212" s="1">
        <v>48</v>
      </c>
      <c r="L212" s="1">
        <v>53</v>
      </c>
      <c r="M212" s="1">
        <v>49</v>
      </c>
      <c r="N212" s="1"/>
      <c r="O212" s="1"/>
      <c r="P212" s="1">
        <v>0</v>
      </c>
      <c r="Q212" s="1">
        <v>1</v>
      </c>
      <c r="R212" s="1">
        <v>1</v>
      </c>
      <c r="S212" s="1">
        <v>0</v>
      </c>
      <c r="T212" s="52">
        <v>0</v>
      </c>
    </row>
    <row r="213" spans="1:20">
      <c r="A213" s="1">
        <v>657</v>
      </c>
      <c r="B213" s="4" t="s">
        <v>553</v>
      </c>
      <c r="C213" s="1" t="s">
        <v>559</v>
      </c>
      <c r="D213" s="1">
        <v>3</v>
      </c>
      <c r="E213" s="1">
        <v>1</v>
      </c>
      <c r="F213" s="1"/>
      <c r="G213" s="1">
        <v>180</v>
      </c>
      <c r="H213" s="1"/>
      <c r="I213" s="1" t="s">
        <v>523</v>
      </c>
      <c r="J213" s="1">
        <v>7</v>
      </c>
      <c r="K213" s="1">
        <v>68</v>
      </c>
      <c r="L213" s="1">
        <v>85</v>
      </c>
      <c r="M213" s="1">
        <v>60</v>
      </c>
      <c r="N213" s="1"/>
      <c r="O213" s="1"/>
      <c r="P213" s="1">
        <v>2</v>
      </c>
      <c r="Q213" s="1">
        <v>2</v>
      </c>
      <c r="R213" s="1">
        <v>2</v>
      </c>
      <c r="S213" s="1">
        <v>0</v>
      </c>
      <c r="T213" s="52">
        <v>0</v>
      </c>
    </row>
    <row r="214" spans="1:20">
      <c r="A214" s="1">
        <v>675</v>
      </c>
      <c r="B214" s="4" t="s">
        <v>553</v>
      </c>
      <c r="C214" s="1" t="s">
        <v>559</v>
      </c>
      <c r="D214" s="1">
        <v>4</v>
      </c>
      <c r="E214" s="1">
        <v>1</v>
      </c>
      <c r="F214" s="1"/>
      <c r="G214" s="1">
        <v>160</v>
      </c>
      <c r="H214" s="1"/>
      <c r="I214" s="1" t="s">
        <v>561</v>
      </c>
      <c r="J214" s="1">
        <v>3</v>
      </c>
      <c r="K214" s="1">
        <v>80</v>
      </c>
      <c r="L214" s="1">
        <v>67</v>
      </c>
      <c r="M214" s="1">
        <v>82</v>
      </c>
      <c r="N214" s="1"/>
      <c r="O214" s="1"/>
      <c r="P214" s="1">
        <v>2</v>
      </c>
      <c r="Q214" s="1">
        <v>2</v>
      </c>
      <c r="R214" s="1">
        <v>2</v>
      </c>
      <c r="S214" s="1">
        <v>0</v>
      </c>
      <c r="T214" s="52">
        <v>0</v>
      </c>
    </row>
    <row r="215" spans="1:20">
      <c r="A215" s="1">
        <v>677</v>
      </c>
      <c r="B215" s="4" t="s">
        <v>553</v>
      </c>
      <c r="C215" s="1" t="s">
        <v>559</v>
      </c>
      <c r="D215" s="1">
        <v>4</v>
      </c>
      <c r="E215" s="1">
        <v>1</v>
      </c>
      <c r="F215" s="1"/>
      <c r="G215" s="1">
        <v>105</v>
      </c>
      <c r="H215" s="1"/>
      <c r="I215" s="1" t="s">
        <v>98</v>
      </c>
      <c r="J215" s="1">
        <v>5</v>
      </c>
      <c r="K215" s="1">
        <v>42</v>
      </c>
      <c r="L215" s="1">
        <v>32</v>
      </c>
      <c r="M215" s="1">
        <v>25</v>
      </c>
      <c r="N215" s="1"/>
      <c r="O215" s="1"/>
      <c r="P215" s="1">
        <v>2</v>
      </c>
      <c r="Q215" s="1">
        <v>2</v>
      </c>
      <c r="R215" s="1">
        <v>2</v>
      </c>
      <c r="S215" s="1">
        <v>0</v>
      </c>
      <c r="T215" s="52">
        <v>0</v>
      </c>
    </row>
    <row r="216" spans="1:20">
      <c r="A216" s="1">
        <v>678</v>
      </c>
      <c r="B216" s="4" t="s">
        <v>553</v>
      </c>
      <c r="C216" s="1" t="s">
        <v>559</v>
      </c>
      <c r="D216" s="1">
        <v>4</v>
      </c>
      <c r="E216" s="1">
        <v>1</v>
      </c>
      <c r="F216" s="1"/>
      <c r="G216" s="1">
        <v>90</v>
      </c>
      <c r="H216" s="1"/>
      <c r="I216" s="1" t="s">
        <v>562</v>
      </c>
      <c r="J216" s="1">
        <v>5</v>
      </c>
      <c r="K216" s="1">
        <v>45</v>
      </c>
      <c r="L216" s="1">
        <v>47</v>
      </c>
      <c r="M216" s="1">
        <v>23</v>
      </c>
      <c r="N216" s="1"/>
      <c r="O216" s="1"/>
      <c r="P216" s="1">
        <v>2</v>
      </c>
      <c r="Q216" s="1">
        <v>2</v>
      </c>
      <c r="R216" s="1">
        <v>2</v>
      </c>
      <c r="S216" s="1">
        <v>0</v>
      </c>
      <c r="T216" s="52">
        <v>0</v>
      </c>
    </row>
    <row r="217" spans="1:20">
      <c r="A217" s="1">
        <v>680</v>
      </c>
      <c r="B217" s="4" t="s">
        <v>553</v>
      </c>
      <c r="C217" s="1" t="s">
        <v>559</v>
      </c>
      <c r="D217" s="1">
        <v>4</v>
      </c>
      <c r="E217" s="1">
        <v>2</v>
      </c>
      <c r="F217" s="1" t="s">
        <v>794</v>
      </c>
      <c r="G217" s="1">
        <v>115</v>
      </c>
      <c r="H217" s="1"/>
      <c r="I217" s="1" t="s">
        <v>563</v>
      </c>
      <c r="J217" s="1">
        <v>4</v>
      </c>
      <c r="K217" s="1">
        <v>33</v>
      </c>
      <c r="L217" s="1">
        <v>28</v>
      </c>
      <c r="M217" s="1">
        <v>20</v>
      </c>
      <c r="N217" s="1"/>
      <c r="O217" s="1"/>
      <c r="P217" s="1">
        <v>1</v>
      </c>
      <c r="Q217" s="1">
        <v>0</v>
      </c>
      <c r="R217" s="1">
        <v>0</v>
      </c>
      <c r="S217" s="1">
        <v>0</v>
      </c>
      <c r="T217" s="52">
        <v>0</v>
      </c>
    </row>
    <row r="218" spans="1:20">
      <c r="A218" s="1">
        <v>690</v>
      </c>
      <c r="B218" s="4" t="s">
        <v>553</v>
      </c>
      <c r="C218" s="1" t="s">
        <v>559</v>
      </c>
      <c r="D218" s="1">
        <v>3</v>
      </c>
      <c r="E218" s="1">
        <v>2</v>
      </c>
      <c r="F218" s="1"/>
      <c r="G218" s="1">
        <v>75</v>
      </c>
      <c r="H218" s="1"/>
      <c r="I218" s="1" t="s">
        <v>564</v>
      </c>
      <c r="J218" s="1">
        <v>1</v>
      </c>
      <c r="K218" s="1">
        <v>35</v>
      </c>
      <c r="L218" s="1"/>
      <c r="M218" s="1"/>
      <c r="N218" s="1"/>
      <c r="O218" s="1"/>
      <c r="P218" s="1">
        <v>2</v>
      </c>
      <c r="Q218" s="1">
        <v>0</v>
      </c>
      <c r="R218" s="1">
        <v>0</v>
      </c>
      <c r="S218" s="1">
        <v>0</v>
      </c>
      <c r="T218" s="52">
        <v>0</v>
      </c>
    </row>
    <row r="219" spans="1:20">
      <c r="A219" s="1">
        <v>724</v>
      </c>
      <c r="B219" s="4" t="s">
        <v>501</v>
      </c>
      <c r="C219" s="1" t="s">
        <v>509</v>
      </c>
      <c r="D219" s="1">
        <v>2</v>
      </c>
      <c r="E219" s="1">
        <v>1</v>
      </c>
      <c r="F219" s="1"/>
      <c r="G219" s="1">
        <v>85</v>
      </c>
      <c r="H219" s="1"/>
      <c r="I219" s="1" t="s">
        <v>117</v>
      </c>
      <c r="J219" s="1">
        <v>7</v>
      </c>
      <c r="K219" s="1">
        <v>40</v>
      </c>
      <c r="L219" s="1">
        <v>41</v>
      </c>
      <c r="M219" s="1">
        <v>45</v>
      </c>
      <c r="N219" s="1"/>
      <c r="O219" s="1"/>
      <c r="P219" s="1">
        <v>0</v>
      </c>
      <c r="Q219" s="1">
        <v>2</v>
      </c>
      <c r="R219" s="1">
        <v>2</v>
      </c>
      <c r="S219" s="1">
        <v>0</v>
      </c>
      <c r="T219" s="52">
        <v>0</v>
      </c>
    </row>
    <row r="220" spans="1:20">
      <c r="A220" s="1">
        <v>731</v>
      </c>
      <c r="B220" s="4" t="s">
        <v>501</v>
      </c>
      <c r="C220" s="1" t="s">
        <v>509</v>
      </c>
      <c r="D220" s="1">
        <v>1</v>
      </c>
      <c r="E220" s="1">
        <v>1</v>
      </c>
      <c r="F220" s="1"/>
      <c r="G220" s="1">
        <v>100</v>
      </c>
      <c r="H220" s="1"/>
      <c r="I220" s="1" t="s">
        <v>517</v>
      </c>
      <c r="J220" s="1">
        <v>8</v>
      </c>
      <c r="K220" s="1">
        <v>45</v>
      </c>
      <c r="L220" s="1">
        <v>47</v>
      </c>
      <c r="M220" s="1">
        <v>48</v>
      </c>
      <c r="N220" s="1"/>
      <c r="O220" s="1"/>
      <c r="P220" s="1">
        <v>1</v>
      </c>
      <c r="Q220" s="1">
        <v>0</v>
      </c>
      <c r="R220" s="1">
        <v>1</v>
      </c>
      <c r="S220" s="1">
        <v>0</v>
      </c>
      <c r="T220" s="52">
        <v>0</v>
      </c>
    </row>
    <row r="221" spans="1:20">
      <c r="A221" s="1">
        <v>732</v>
      </c>
      <c r="B221" s="4" t="s">
        <v>501</v>
      </c>
      <c r="C221" s="1" t="s">
        <v>509</v>
      </c>
      <c r="D221" s="1">
        <v>1</v>
      </c>
      <c r="E221" s="1">
        <v>1</v>
      </c>
      <c r="F221" s="1"/>
      <c r="G221" s="1">
        <v>125</v>
      </c>
      <c r="H221" s="1"/>
      <c r="I221" s="1" t="s">
        <v>508</v>
      </c>
      <c r="J221" s="1">
        <v>8</v>
      </c>
      <c r="K221" s="1">
        <v>62</v>
      </c>
      <c r="L221" s="1">
        <v>61</v>
      </c>
      <c r="M221" s="1">
        <v>60</v>
      </c>
      <c r="N221" s="1"/>
      <c r="O221" s="1"/>
      <c r="P221" s="1">
        <v>0</v>
      </c>
      <c r="Q221" s="1">
        <v>1</v>
      </c>
      <c r="R221" s="1">
        <v>1</v>
      </c>
      <c r="S221" s="1">
        <v>0</v>
      </c>
      <c r="T221" s="52">
        <v>0</v>
      </c>
    </row>
    <row r="222" spans="1:20">
      <c r="A222" s="1">
        <v>733</v>
      </c>
      <c r="B222" s="4" t="s">
        <v>501</v>
      </c>
      <c r="C222" s="1" t="s">
        <v>509</v>
      </c>
      <c r="D222" s="1">
        <v>2</v>
      </c>
      <c r="E222" s="1">
        <v>1</v>
      </c>
      <c r="F222" s="1"/>
      <c r="G222" s="1">
        <v>65</v>
      </c>
      <c r="H222" s="1"/>
      <c r="I222" s="1" t="s">
        <v>565</v>
      </c>
      <c r="J222" s="1">
        <v>6</v>
      </c>
      <c r="K222" s="1">
        <v>55</v>
      </c>
      <c r="L222" s="1">
        <v>50</v>
      </c>
      <c r="M222" s="1">
        <v>52</v>
      </c>
      <c r="N222" s="1"/>
      <c r="O222" s="1"/>
      <c r="P222" s="1">
        <v>2</v>
      </c>
      <c r="Q222" s="1">
        <v>0</v>
      </c>
      <c r="R222" s="1">
        <v>1</v>
      </c>
      <c r="S222" s="1">
        <v>0</v>
      </c>
      <c r="T222" s="52">
        <v>0</v>
      </c>
    </row>
    <row r="223" spans="1:20">
      <c r="A223" s="1">
        <v>734</v>
      </c>
      <c r="B223" s="4" t="s">
        <v>501</v>
      </c>
      <c r="C223" s="1" t="s">
        <v>509</v>
      </c>
      <c r="D223" s="1">
        <v>2</v>
      </c>
      <c r="E223" s="1">
        <v>1</v>
      </c>
      <c r="F223" s="1"/>
      <c r="G223" s="1">
        <v>125</v>
      </c>
      <c r="H223" s="1"/>
      <c r="I223" s="1" t="s">
        <v>522</v>
      </c>
      <c r="J223" s="1">
        <v>7</v>
      </c>
      <c r="K223" s="1">
        <v>61</v>
      </c>
      <c r="L223" s="1">
        <v>65</v>
      </c>
      <c r="M223" s="1">
        <v>78</v>
      </c>
      <c r="N223" s="1"/>
      <c r="O223" s="1"/>
      <c r="P223" s="1">
        <v>1</v>
      </c>
      <c r="Q223" s="1">
        <v>0</v>
      </c>
      <c r="R223" s="1">
        <v>1</v>
      </c>
      <c r="S223" s="1">
        <v>0</v>
      </c>
      <c r="T223" s="52">
        <v>0</v>
      </c>
    </row>
    <row r="224" spans="1:20">
      <c r="A224" s="1">
        <v>735</v>
      </c>
      <c r="B224" s="4" t="s">
        <v>501</v>
      </c>
      <c r="C224" s="1" t="s">
        <v>509</v>
      </c>
      <c r="D224" s="1">
        <v>3</v>
      </c>
      <c r="E224" s="1">
        <v>1</v>
      </c>
      <c r="F224" s="1"/>
      <c r="G224" s="1">
        <v>55</v>
      </c>
      <c r="H224" s="1"/>
      <c r="I224" s="1" t="s">
        <v>503</v>
      </c>
      <c r="J224" s="1">
        <v>6</v>
      </c>
      <c r="K224" s="1">
        <v>47</v>
      </c>
      <c r="L224" s="1">
        <v>59</v>
      </c>
      <c r="M224" s="1">
        <v>30</v>
      </c>
      <c r="N224" s="1"/>
      <c r="O224" s="1"/>
      <c r="P224" s="1">
        <v>2</v>
      </c>
      <c r="Q224" s="1">
        <v>0</v>
      </c>
      <c r="R224" s="1">
        <v>2</v>
      </c>
      <c r="S224" s="1">
        <v>0</v>
      </c>
      <c r="T224" s="52">
        <v>0</v>
      </c>
    </row>
    <row r="225" spans="1:20">
      <c r="A225" s="1">
        <v>737</v>
      </c>
      <c r="B225" s="4" t="s">
        <v>501</v>
      </c>
      <c r="C225" s="1" t="s">
        <v>509</v>
      </c>
      <c r="D225" s="1">
        <v>1</v>
      </c>
      <c r="E225" s="1">
        <v>1</v>
      </c>
      <c r="F225" s="1"/>
      <c r="G225" s="1">
        <v>110</v>
      </c>
      <c r="H225" s="1"/>
      <c r="I225" s="1" t="s">
        <v>566</v>
      </c>
      <c r="J225" s="1">
        <v>6</v>
      </c>
      <c r="K225" s="1">
        <v>73</v>
      </c>
      <c r="L225" s="1">
        <v>63</v>
      </c>
      <c r="M225" s="1">
        <v>60</v>
      </c>
      <c r="N225" s="1"/>
      <c r="O225" s="1"/>
      <c r="P225" s="1">
        <v>0</v>
      </c>
      <c r="Q225" s="1">
        <v>0</v>
      </c>
      <c r="R225" s="1">
        <v>1</v>
      </c>
      <c r="S225" s="1">
        <v>0</v>
      </c>
      <c r="T225" s="52">
        <v>0</v>
      </c>
    </row>
    <row r="226" spans="1:20">
      <c r="A226" s="1">
        <v>741</v>
      </c>
      <c r="B226" s="4" t="s">
        <v>501</v>
      </c>
      <c r="C226" s="1" t="s">
        <v>509</v>
      </c>
      <c r="D226" s="1">
        <v>2</v>
      </c>
      <c r="E226" s="1">
        <v>1</v>
      </c>
      <c r="F226" s="1"/>
      <c r="G226" s="1">
        <v>105</v>
      </c>
      <c r="H226" s="1"/>
      <c r="I226" s="1" t="s">
        <v>567</v>
      </c>
      <c r="J226" s="1">
        <v>8</v>
      </c>
      <c r="K226" s="1">
        <v>62</v>
      </c>
      <c r="L226" s="1">
        <v>66</v>
      </c>
      <c r="M226" s="1">
        <v>73</v>
      </c>
      <c r="N226" s="1"/>
      <c r="O226" s="1"/>
      <c r="P226" s="1">
        <v>1</v>
      </c>
      <c r="Q226" s="1">
        <v>0</v>
      </c>
      <c r="R226" s="1">
        <v>2</v>
      </c>
      <c r="S226" s="1">
        <v>0</v>
      </c>
      <c r="T226" s="52">
        <v>0</v>
      </c>
    </row>
    <row r="227" spans="1:20">
      <c r="A227" s="1">
        <v>745</v>
      </c>
      <c r="B227" s="4" t="s">
        <v>501</v>
      </c>
      <c r="C227" s="1" t="s">
        <v>509</v>
      </c>
      <c r="D227" s="1">
        <v>3</v>
      </c>
      <c r="E227" s="1">
        <v>1</v>
      </c>
      <c r="F227" s="1"/>
      <c r="G227" s="1">
        <v>85</v>
      </c>
      <c r="H227" s="1"/>
      <c r="I227" s="1" t="s">
        <v>568</v>
      </c>
      <c r="J227" s="1">
        <v>5</v>
      </c>
      <c r="K227" s="1">
        <v>55</v>
      </c>
      <c r="L227" s="1">
        <v>50</v>
      </c>
      <c r="M227" s="1">
        <v>42</v>
      </c>
      <c r="N227" s="1"/>
      <c r="O227" s="1"/>
      <c r="P227" s="1">
        <v>0</v>
      </c>
      <c r="Q227" s="1">
        <v>2</v>
      </c>
      <c r="R227" s="1">
        <v>2</v>
      </c>
      <c r="S227" s="1">
        <v>0</v>
      </c>
      <c r="T227" s="52">
        <v>0</v>
      </c>
    </row>
    <row r="228" spans="1:20">
      <c r="A228" s="1">
        <v>749</v>
      </c>
      <c r="B228" s="4" t="s">
        <v>501</v>
      </c>
      <c r="C228" s="1" t="s">
        <v>509</v>
      </c>
      <c r="D228" s="1">
        <v>3</v>
      </c>
      <c r="E228" s="1">
        <v>1</v>
      </c>
      <c r="F228" s="1" t="s">
        <v>794</v>
      </c>
      <c r="G228" s="1">
        <v>90</v>
      </c>
      <c r="H228" s="1"/>
      <c r="I228" s="1" t="s">
        <v>569</v>
      </c>
      <c r="J228" s="1">
        <v>8</v>
      </c>
      <c r="K228" s="1">
        <v>50</v>
      </c>
      <c r="L228" s="1">
        <v>33</v>
      </c>
      <c r="M228" s="1">
        <v>42</v>
      </c>
      <c r="N228" s="1"/>
      <c r="O228" s="1"/>
      <c r="P228" s="1">
        <v>1</v>
      </c>
      <c r="Q228" s="1">
        <v>1</v>
      </c>
      <c r="R228" s="1">
        <v>2</v>
      </c>
      <c r="S228" s="1">
        <v>0</v>
      </c>
      <c r="T228" s="52">
        <v>0</v>
      </c>
    </row>
    <row r="229" spans="1:20">
      <c r="A229" s="1">
        <v>751</v>
      </c>
      <c r="B229" s="4" t="s">
        <v>501</v>
      </c>
      <c r="C229" s="1" t="s">
        <v>509</v>
      </c>
      <c r="D229" s="1">
        <v>2</v>
      </c>
      <c r="E229" s="1">
        <v>2</v>
      </c>
      <c r="F229" s="1" t="s">
        <v>794</v>
      </c>
      <c r="G229" s="1">
        <v>150</v>
      </c>
      <c r="H229" s="1"/>
      <c r="I229" s="1" t="s">
        <v>505</v>
      </c>
      <c r="J229" s="1">
        <v>15</v>
      </c>
      <c r="K229" s="1">
        <v>48</v>
      </c>
      <c r="L229" s="1">
        <v>51</v>
      </c>
      <c r="M229" s="1">
        <v>53</v>
      </c>
      <c r="N229" s="1"/>
      <c r="O229" s="1"/>
      <c r="P229" s="1">
        <v>1</v>
      </c>
      <c r="Q229" s="1">
        <v>1</v>
      </c>
      <c r="R229" s="1">
        <v>0</v>
      </c>
      <c r="S229" s="1">
        <v>0</v>
      </c>
      <c r="T229" s="52">
        <v>0</v>
      </c>
    </row>
    <row r="230" spans="1:20">
      <c r="A230" s="1">
        <v>757</v>
      </c>
      <c r="B230" s="4" t="s">
        <v>501</v>
      </c>
      <c r="C230" s="1" t="s">
        <v>509</v>
      </c>
      <c r="D230" s="1">
        <v>1</v>
      </c>
      <c r="E230" s="1">
        <v>1</v>
      </c>
      <c r="F230" s="1"/>
      <c r="G230" s="1">
        <v>110</v>
      </c>
      <c r="H230" s="1"/>
      <c r="I230" s="1" t="s">
        <v>570</v>
      </c>
      <c r="J230" s="1">
        <v>6</v>
      </c>
      <c r="K230" s="1">
        <v>58</v>
      </c>
      <c r="L230" s="1">
        <v>59</v>
      </c>
      <c r="M230" s="1">
        <v>60</v>
      </c>
      <c r="N230" s="1"/>
      <c r="O230" s="1"/>
      <c r="P230" s="1">
        <v>0</v>
      </c>
      <c r="Q230" s="1">
        <v>1</v>
      </c>
      <c r="R230" s="1">
        <v>0</v>
      </c>
      <c r="S230" s="1">
        <v>0</v>
      </c>
      <c r="T230" s="52">
        <v>0</v>
      </c>
    </row>
    <row r="231" spans="1:20">
      <c r="A231" s="1">
        <v>762</v>
      </c>
      <c r="B231" s="4" t="s">
        <v>501</v>
      </c>
      <c r="C231" s="1" t="s">
        <v>509</v>
      </c>
      <c r="D231" s="1">
        <v>1</v>
      </c>
      <c r="E231" s="1">
        <v>1</v>
      </c>
      <c r="F231" s="1"/>
      <c r="G231" s="1">
        <v>135</v>
      </c>
      <c r="H231" s="1"/>
      <c r="I231" s="1" t="s">
        <v>148</v>
      </c>
      <c r="J231" s="1">
        <v>9</v>
      </c>
      <c r="K231" s="1">
        <v>68</v>
      </c>
      <c r="L231" s="1">
        <v>50</v>
      </c>
      <c r="M231" s="1">
        <v>52</v>
      </c>
      <c r="N231" s="1"/>
      <c r="O231" s="1"/>
      <c r="P231" s="1">
        <v>0</v>
      </c>
      <c r="Q231" s="1">
        <v>0</v>
      </c>
      <c r="R231" s="1">
        <v>1</v>
      </c>
      <c r="S231" s="1">
        <v>0</v>
      </c>
      <c r="T231" s="52">
        <v>0</v>
      </c>
    </row>
    <row r="232" spans="1:20">
      <c r="A232" s="1">
        <v>763</v>
      </c>
      <c r="B232" s="4" t="s">
        <v>501</v>
      </c>
      <c r="C232" s="1" t="s">
        <v>509</v>
      </c>
      <c r="D232" s="1">
        <v>2</v>
      </c>
      <c r="E232" s="1">
        <v>1</v>
      </c>
      <c r="F232" s="1"/>
      <c r="G232" s="1">
        <v>150</v>
      </c>
      <c r="H232" s="1"/>
      <c r="I232" s="1" t="s">
        <v>200</v>
      </c>
      <c r="J232" s="1">
        <v>10</v>
      </c>
      <c r="K232" s="1">
        <v>80</v>
      </c>
      <c r="L232" s="1">
        <v>75</v>
      </c>
      <c r="M232" s="1">
        <v>79</v>
      </c>
      <c r="N232" s="1"/>
      <c r="O232" s="1"/>
      <c r="P232" s="1">
        <v>1</v>
      </c>
      <c r="Q232" s="1">
        <v>2</v>
      </c>
      <c r="R232" s="1">
        <v>1</v>
      </c>
      <c r="S232" s="1">
        <v>0</v>
      </c>
      <c r="T232" s="52">
        <v>0</v>
      </c>
    </row>
    <row r="233" spans="1:20">
      <c r="A233" s="1">
        <v>764</v>
      </c>
      <c r="B233" s="4" t="s">
        <v>501</v>
      </c>
      <c r="C233" s="1" t="s">
        <v>509</v>
      </c>
      <c r="D233" s="1">
        <v>1</v>
      </c>
      <c r="E233" s="1">
        <v>1</v>
      </c>
      <c r="F233" s="1"/>
      <c r="G233" s="1">
        <v>130</v>
      </c>
      <c r="H233" s="1"/>
      <c r="I233" s="1" t="s">
        <v>571</v>
      </c>
      <c r="J233" s="1">
        <v>11</v>
      </c>
      <c r="K233" s="1">
        <v>62</v>
      </c>
      <c r="L233" s="1">
        <v>59</v>
      </c>
      <c r="M233" s="1">
        <v>69</v>
      </c>
      <c r="N233" s="1"/>
      <c r="O233" s="1"/>
      <c r="P233" s="1">
        <v>0</v>
      </c>
      <c r="Q233" s="1">
        <v>1</v>
      </c>
      <c r="R233" s="1">
        <v>0</v>
      </c>
      <c r="S233" s="1">
        <v>0</v>
      </c>
      <c r="T233" s="52">
        <v>0</v>
      </c>
    </row>
    <row r="234" spans="1:20">
      <c r="A234" s="1">
        <v>766</v>
      </c>
      <c r="B234" s="4" t="s">
        <v>501</v>
      </c>
      <c r="C234" s="1" t="s">
        <v>509</v>
      </c>
      <c r="D234" s="1">
        <v>1</v>
      </c>
      <c r="E234" s="1">
        <v>2</v>
      </c>
      <c r="F234" s="1" t="s">
        <v>794</v>
      </c>
      <c r="G234" s="1">
        <v>40</v>
      </c>
      <c r="H234" s="1"/>
      <c r="I234" s="1" t="s">
        <v>68</v>
      </c>
      <c r="J234" s="1">
        <v>4</v>
      </c>
      <c r="K234" s="1">
        <v>58</v>
      </c>
      <c r="L234" s="1">
        <v>78</v>
      </c>
      <c r="M234" s="1">
        <v>59</v>
      </c>
      <c r="N234" s="1"/>
      <c r="O234" s="1"/>
      <c r="P234" s="1">
        <v>0</v>
      </c>
      <c r="Q234" s="1">
        <v>0</v>
      </c>
      <c r="R234" s="1">
        <v>0</v>
      </c>
      <c r="S234" s="1">
        <v>0</v>
      </c>
      <c r="T234" s="52">
        <v>0</v>
      </c>
    </row>
    <row r="235" spans="1:20">
      <c r="A235" s="1">
        <v>767</v>
      </c>
      <c r="B235" s="4" t="s">
        <v>501</v>
      </c>
      <c r="C235" s="1" t="s">
        <v>509</v>
      </c>
      <c r="D235" s="1">
        <v>1</v>
      </c>
      <c r="E235" s="1">
        <v>1</v>
      </c>
      <c r="F235" s="1"/>
      <c r="G235" s="1">
        <v>100</v>
      </c>
      <c r="H235" s="1"/>
      <c r="I235" s="1" t="s">
        <v>572</v>
      </c>
      <c r="J235" s="1">
        <v>8</v>
      </c>
      <c r="K235" s="1">
        <v>65</v>
      </c>
      <c r="L235" s="1">
        <v>62</v>
      </c>
      <c r="M235" s="1">
        <v>54</v>
      </c>
      <c r="N235" s="1"/>
      <c r="O235" s="1"/>
      <c r="P235" s="1">
        <v>0</v>
      </c>
      <c r="Q235" s="1">
        <v>0</v>
      </c>
      <c r="R235" s="1">
        <v>0</v>
      </c>
      <c r="S235" s="1">
        <v>0</v>
      </c>
      <c r="T235" s="52">
        <v>0</v>
      </c>
    </row>
    <row r="236" spans="1:20">
      <c r="A236" s="1">
        <v>768</v>
      </c>
      <c r="B236" s="4" t="s">
        <v>501</v>
      </c>
      <c r="C236" s="1" t="s">
        <v>509</v>
      </c>
      <c r="D236" s="1">
        <v>1</v>
      </c>
      <c r="E236" s="1">
        <v>1</v>
      </c>
      <c r="F236" s="1"/>
      <c r="G236" s="1">
        <v>120</v>
      </c>
      <c r="H236" s="1"/>
      <c r="I236" s="1" t="s">
        <v>573</v>
      </c>
      <c r="J236" s="1">
        <v>8</v>
      </c>
      <c r="K236" s="1">
        <v>67</v>
      </c>
      <c r="L236" s="1">
        <v>55</v>
      </c>
      <c r="M236" s="1">
        <v>55</v>
      </c>
      <c r="N236" s="1"/>
      <c r="O236" s="1"/>
      <c r="P236" s="1">
        <v>0</v>
      </c>
      <c r="Q236" s="1">
        <v>1</v>
      </c>
      <c r="R236" s="1">
        <v>1</v>
      </c>
      <c r="S236" s="1">
        <v>0</v>
      </c>
      <c r="T236" s="52">
        <v>0</v>
      </c>
    </row>
    <row r="237" spans="1:20">
      <c r="A237" s="1">
        <v>769</v>
      </c>
      <c r="B237" s="4" t="s">
        <v>501</v>
      </c>
      <c r="C237" s="1" t="s">
        <v>509</v>
      </c>
      <c r="D237" s="1">
        <v>1</v>
      </c>
      <c r="E237" s="1">
        <v>2</v>
      </c>
      <c r="F237" s="1" t="s">
        <v>794</v>
      </c>
      <c r="G237" s="1">
        <v>65</v>
      </c>
      <c r="H237" s="1"/>
      <c r="I237" s="1" t="s">
        <v>147</v>
      </c>
      <c r="J237" s="1">
        <v>6</v>
      </c>
      <c r="K237" s="1">
        <v>66</v>
      </c>
      <c r="L237" s="1">
        <v>45</v>
      </c>
      <c r="M237" s="1">
        <v>45</v>
      </c>
      <c r="N237" s="1"/>
      <c r="O237" s="1"/>
      <c r="P237" s="1">
        <v>0</v>
      </c>
      <c r="Q237" s="1">
        <v>0</v>
      </c>
      <c r="R237" s="1">
        <v>0</v>
      </c>
      <c r="S237" s="1">
        <v>0</v>
      </c>
      <c r="T237" s="52">
        <v>0</v>
      </c>
    </row>
    <row r="238" spans="1:20">
      <c r="A238" s="1">
        <v>771</v>
      </c>
      <c r="B238" s="4" t="s">
        <v>501</v>
      </c>
      <c r="C238" s="1" t="s">
        <v>509</v>
      </c>
      <c r="D238" s="1">
        <v>1</v>
      </c>
      <c r="E238" s="1">
        <v>2</v>
      </c>
      <c r="F238" s="1" t="s">
        <v>794</v>
      </c>
      <c r="G238" s="1">
        <v>135</v>
      </c>
      <c r="H238" s="1"/>
      <c r="I238" s="1" t="s">
        <v>534</v>
      </c>
      <c r="J238" s="1">
        <v>12</v>
      </c>
      <c r="K238" s="1">
        <v>75</v>
      </c>
      <c r="L238" s="1">
        <v>65</v>
      </c>
      <c r="M238" s="1">
        <v>60</v>
      </c>
      <c r="N238" s="1"/>
      <c r="O238" s="1"/>
      <c r="P238" s="1">
        <v>0</v>
      </c>
      <c r="Q238" s="1">
        <v>0</v>
      </c>
      <c r="R238" s="1">
        <v>0</v>
      </c>
      <c r="S238" s="1">
        <v>0</v>
      </c>
      <c r="T238" s="52">
        <v>0</v>
      </c>
    </row>
    <row r="239" spans="1:20">
      <c r="A239" s="1">
        <v>772</v>
      </c>
      <c r="B239" s="4" t="s">
        <v>501</v>
      </c>
      <c r="C239" s="1" t="s">
        <v>509</v>
      </c>
      <c r="D239" s="1">
        <v>3</v>
      </c>
      <c r="E239" s="1">
        <v>2</v>
      </c>
      <c r="F239" s="1" t="s">
        <v>794</v>
      </c>
      <c r="G239" s="1">
        <v>170</v>
      </c>
      <c r="H239" s="1"/>
      <c r="I239" s="1" t="s">
        <v>226</v>
      </c>
      <c r="J239" s="1">
        <v>7</v>
      </c>
      <c r="K239" s="1">
        <v>73</v>
      </c>
      <c r="L239" s="1">
        <v>72</v>
      </c>
      <c r="M239" s="1">
        <v>72</v>
      </c>
      <c r="N239" s="1"/>
      <c r="O239" s="1"/>
      <c r="P239" s="1">
        <v>1</v>
      </c>
      <c r="Q239" s="1">
        <v>2</v>
      </c>
      <c r="R239" s="1">
        <v>2</v>
      </c>
      <c r="S239" s="1">
        <v>0</v>
      </c>
      <c r="T239" s="52">
        <v>0</v>
      </c>
    </row>
    <row r="240" spans="1:20">
      <c r="A240" s="1">
        <v>773</v>
      </c>
      <c r="B240" s="4" t="s">
        <v>501</v>
      </c>
      <c r="C240" s="1" t="s">
        <v>509</v>
      </c>
      <c r="D240" s="1">
        <v>1</v>
      </c>
      <c r="E240" s="1">
        <v>1</v>
      </c>
      <c r="F240" s="1"/>
      <c r="G240" s="1">
        <v>245</v>
      </c>
      <c r="H240" s="1"/>
      <c r="I240" s="1" t="s">
        <v>30</v>
      </c>
      <c r="J240" s="1">
        <v>8</v>
      </c>
      <c r="K240" s="1">
        <v>82</v>
      </c>
      <c r="L240" s="1">
        <v>80</v>
      </c>
      <c r="M240" s="1">
        <v>83</v>
      </c>
      <c r="N240" s="1"/>
      <c r="O240" s="1"/>
      <c r="P240" s="1">
        <v>0</v>
      </c>
      <c r="Q240" s="1">
        <v>1</v>
      </c>
      <c r="R240" s="1">
        <v>1</v>
      </c>
      <c r="S240" s="1">
        <v>0</v>
      </c>
      <c r="T240" s="52">
        <v>0</v>
      </c>
    </row>
    <row r="241" spans="1:20">
      <c r="A241" s="1">
        <v>774</v>
      </c>
      <c r="B241" s="4" t="s">
        <v>501</v>
      </c>
      <c r="C241" s="1" t="s">
        <v>509</v>
      </c>
      <c r="D241" s="1">
        <v>4</v>
      </c>
      <c r="E241" s="1">
        <v>1</v>
      </c>
      <c r="F241" s="1"/>
      <c r="G241" s="1">
        <v>215</v>
      </c>
      <c r="H241" s="1"/>
      <c r="I241" s="1" t="s">
        <v>94</v>
      </c>
      <c r="J241" s="1">
        <v>9</v>
      </c>
      <c r="K241" s="1">
        <v>68</v>
      </c>
      <c r="L241" s="1">
        <v>75</v>
      </c>
      <c r="M241" s="1">
        <v>53</v>
      </c>
      <c r="N241" s="1"/>
      <c r="O241" s="1"/>
      <c r="P241" s="1">
        <v>2</v>
      </c>
      <c r="Q241" s="1">
        <v>2</v>
      </c>
      <c r="R241" s="1">
        <v>2</v>
      </c>
      <c r="S241" s="1">
        <v>0</v>
      </c>
      <c r="T241" s="52">
        <v>0</v>
      </c>
    </row>
    <row r="242" spans="1:20">
      <c r="A242" s="1">
        <v>775</v>
      </c>
      <c r="B242" s="4" t="s">
        <v>501</v>
      </c>
      <c r="C242" s="1" t="s">
        <v>509</v>
      </c>
      <c r="D242" s="1">
        <v>2</v>
      </c>
      <c r="E242" s="1">
        <v>1</v>
      </c>
      <c r="F242" s="1"/>
      <c r="G242" s="1">
        <v>180</v>
      </c>
      <c r="H242" s="1"/>
      <c r="I242" s="1" t="s">
        <v>234</v>
      </c>
      <c r="J242" s="1">
        <v>7</v>
      </c>
      <c r="K242" s="1">
        <v>78</v>
      </c>
      <c r="L242" s="1">
        <v>79</v>
      </c>
      <c r="M242" s="1">
        <v>77</v>
      </c>
      <c r="N242" s="1"/>
      <c r="O242" s="1"/>
      <c r="P242" s="1">
        <v>0</v>
      </c>
      <c r="Q242" s="1">
        <v>1</v>
      </c>
      <c r="R242" s="1">
        <v>2</v>
      </c>
      <c r="S242" s="1">
        <v>0</v>
      </c>
      <c r="T242" s="52">
        <v>0</v>
      </c>
    </row>
    <row r="243" spans="1:20">
      <c r="A243" s="1">
        <v>776</v>
      </c>
      <c r="B243" s="4" t="s">
        <v>501</v>
      </c>
      <c r="C243" s="1" t="s">
        <v>509</v>
      </c>
      <c r="D243" s="1">
        <v>2</v>
      </c>
      <c r="E243" s="1">
        <v>1</v>
      </c>
      <c r="F243" s="1"/>
      <c r="G243" s="1">
        <v>265</v>
      </c>
      <c r="H243" s="1"/>
      <c r="I243" s="1" t="s">
        <v>234</v>
      </c>
      <c r="J243" s="1">
        <v>10</v>
      </c>
      <c r="K243" s="1">
        <v>65</v>
      </c>
      <c r="L243" s="1">
        <v>60</v>
      </c>
      <c r="M243" s="1">
        <v>55</v>
      </c>
      <c r="N243" s="1"/>
      <c r="O243" s="1"/>
      <c r="P243" s="1">
        <v>0</v>
      </c>
      <c r="Q243" s="1">
        <v>1</v>
      </c>
      <c r="R243" s="1">
        <v>1</v>
      </c>
      <c r="S243" s="1">
        <v>0</v>
      </c>
      <c r="T243" s="52">
        <v>0</v>
      </c>
    </row>
    <row r="244" spans="1:20">
      <c r="A244" s="1">
        <v>777</v>
      </c>
      <c r="B244" s="4" t="s">
        <v>501</v>
      </c>
      <c r="C244" s="1" t="s">
        <v>509</v>
      </c>
      <c r="D244" s="1">
        <v>1</v>
      </c>
      <c r="E244" s="1">
        <v>1</v>
      </c>
      <c r="F244" s="1" t="s">
        <v>794</v>
      </c>
      <c r="G244" s="1">
        <v>155</v>
      </c>
      <c r="H244" s="1"/>
      <c r="I244" s="1" t="s">
        <v>574</v>
      </c>
      <c r="J244" s="1">
        <v>6</v>
      </c>
      <c r="K244" s="1">
        <v>67</v>
      </c>
      <c r="L244" s="1">
        <v>71</v>
      </c>
      <c r="M244" s="1">
        <v>59</v>
      </c>
      <c r="N244" s="1"/>
      <c r="O244" s="1"/>
      <c r="P244" s="1">
        <v>0</v>
      </c>
      <c r="Q244" s="1">
        <v>0</v>
      </c>
      <c r="R244" s="1">
        <v>0</v>
      </c>
      <c r="S244" s="1">
        <v>0</v>
      </c>
      <c r="T244" s="52">
        <v>0</v>
      </c>
    </row>
    <row r="245" spans="1:20">
      <c r="A245" s="1">
        <v>778</v>
      </c>
      <c r="B245" s="4" t="s">
        <v>501</v>
      </c>
      <c r="C245" s="1" t="s">
        <v>509</v>
      </c>
      <c r="D245" s="1">
        <v>1</v>
      </c>
      <c r="E245" s="1">
        <v>2</v>
      </c>
      <c r="F245" s="1"/>
      <c r="G245" s="1">
        <v>130</v>
      </c>
      <c r="H245" s="1"/>
      <c r="I245" s="1" t="s">
        <v>575</v>
      </c>
      <c r="J245" s="1">
        <v>13</v>
      </c>
      <c r="K245" s="1">
        <v>49</v>
      </c>
      <c r="L245" s="1">
        <v>55</v>
      </c>
      <c r="M245" s="1">
        <v>48</v>
      </c>
      <c r="N245" s="1"/>
      <c r="O245" s="1"/>
      <c r="P245" s="1">
        <v>0</v>
      </c>
      <c r="Q245" s="1">
        <v>0</v>
      </c>
      <c r="R245" s="1">
        <v>0</v>
      </c>
      <c r="S245" s="1">
        <v>0</v>
      </c>
      <c r="T245" s="52">
        <v>0</v>
      </c>
    </row>
    <row r="246" spans="1:20">
      <c r="A246" s="1">
        <v>782</v>
      </c>
      <c r="B246" s="4" t="s">
        <v>501</v>
      </c>
      <c r="C246" s="1" t="s">
        <v>509</v>
      </c>
      <c r="D246" s="1">
        <v>3</v>
      </c>
      <c r="E246" s="1">
        <v>1</v>
      </c>
      <c r="F246" s="1"/>
      <c r="G246" s="1">
        <v>135</v>
      </c>
      <c r="H246" s="1"/>
      <c r="I246" s="1" t="s">
        <v>576</v>
      </c>
      <c r="J246" s="1">
        <v>10</v>
      </c>
      <c r="K246" s="1">
        <v>65</v>
      </c>
      <c r="L246" s="1">
        <v>48</v>
      </c>
      <c r="M246" s="1">
        <v>52</v>
      </c>
      <c r="N246" s="1"/>
      <c r="O246" s="1"/>
      <c r="P246" s="1">
        <v>1</v>
      </c>
      <c r="Q246" s="1">
        <v>2</v>
      </c>
      <c r="R246" s="1">
        <v>2</v>
      </c>
      <c r="S246" s="1">
        <v>0</v>
      </c>
      <c r="T246" s="52">
        <v>0</v>
      </c>
    </row>
    <row r="247" spans="1:20">
      <c r="A247" s="1">
        <v>784</v>
      </c>
      <c r="B247" s="4" t="s">
        <v>501</v>
      </c>
      <c r="C247" s="1" t="s">
        <v>509</v>
      </c>
      <c r="D247" s="1">
        <v>2</v>
      </c>
      <c r="E247" s="1">
        <v>1</v>
      </c>
      <c r="F247" s="1"/>
      <c r="G247" s="1">
        <v>125</v>
      </c>
      <c r="H247" s="1"/>
      <c r="I247" s="1" t="s">
        <v>177</v>
      </c>
      <c r="J247" s="1">
        <v>8</v>
      </c>
      <c r="K247" s="1">
        <v>59</v>
      </c>
      <c r="L247" s="1">
        <v>50</v>
      </c>
      <c r="M247" s="1">
        <v>50</v>
      </c>
      <c r="N247" s="1"/>
      <c r="O247" s="1"/>
      <c r="P247" s="1">
        <v>0</v>
      </c>
      <c r="Q247" s="1">
        <v>1</v>
      </c>
      <c r="R247" s="1">
        <v>2</v>
      </c>
      <c r="S247" s="1">
        <v>0</v>
      </c>
      <c r="T247" s="52">
        <v>0</v>
      </c>
    </row>
    <row r="248" spans="1:20">
      <c r="A248" s="1">
        <v>786</v>
      </c>
      <c r="B248" s="4" t="s">
        <v>501</v>
      </c>
      <c r="C248" s="1" t="s">
        <v>509</v>
      </c>
      <c r="D248" s="1">
        <v>3</v>
      </c>
      <c r="E248" s="1">
        <v>2</v>
      </c>
      <c r="F248" s="1" t="s">
        <v>794</v>
      </c>
      <c r="G248" s="1">
        <v>115</v>
      </c>
      <c r="H248" s="1"/>
      <c r="I248" s="1" t="s">
        <v>547</v>
      </c>
      <c r="J248" s="1">
        <v>7</v>
      </c>
      <c r="K248" s="1">
        <v>53</v>
      </c>
      <c r="L248" s="1">
        <v>50</v>
      </c>
      <c r="M248" s="1">
        <v>42</v>
      </c>
      <c r="N248" s="1"/>
      <c r="O248" s="1"/>
      <c r="P248" s="1">
        <v>0</v>
      </c>
      <c r="Q248" s="1">
        <v>2</v>
      </c>
      <c r="R248" s="1">
        <v>2</v>
      </c>
      <c r="S248" s="1">
        <v>0</v>
      </c>
      <c r="T248" s="52">
        <v>0</v>
      </c>
    </row>
    <row r="249" spans="1:20">
      <c r="A249" s="1">
        <v>790</v>
      </c>
      <c r="B249" s="4" t="s">
        <v>501</v>
      </c>
      <c r="C249" s="1" t="s">
        <v>509</v>
      </c>
      <c r="D249" s="1">
        <v>2</v>
      </c>
      <c r="E249" s="1">
        <v>1</v>
      </c>
      <c r="F249" s="1"/>
      <c r="G249" s="1">
        <v>93</v>
      </c>
      <c r="H249" s="1"/>
      <c r="I249" s="1" t="s">
        <v>557</v>
      </c>
      <c r="J249" s="1">
        <v>7</v>
      </c>
      <c r="K249" s="1">
        <v>41</v>
      </c>
      <c r="L249" s="1">
        <v>51</v>
      </c>
      <c r="M249" s="1">
        <v>50</v>
      </c>
      <c r="N249" s="1"/>
      <c r="O249" s="1"/>
      <c r="P249" s="1">
        <v>0</v>
      </c>
      <c r="Q249" s="1">
        <v>1</v>
      </c>
      <c r="R249" s="1">
        <v>1</v>
      </c>
      <c r="S249" s="1">
        <v>0</v>
      </c>
      <c r="T249" s="52">
        <v>0</v>
      </c>
    </row>
    <row r="250" spans="1:20">
      <c r="A250" s="1">
        <v>793</v>
      </c>
      <c r="B250" s="4" t="s">
        <v>501</v>
      </c>
      <c r="C250" s="1" t="s">
        <v>509</v>
      </c>
      <c r="D250" s="1">
        <v>3</v>
      </c>
      <c r="E250" s="1">
        <v>1</v>
      </c>
      <c r="F250" s="1"/>
      <c r="G250" s="1">
        <v>120</v>
      </c>
      <c r="H250" s="1"/>
      <c r="I250" s="1" t="s">
        <v>17</v>
      </c>
      <c r="J250" s="1">
        <v>7</v>
      </c>
      <c r="K250" s="1">
        <v>65</v>
      </c>
      <c r="L250" s="1">
        <v>75</v>
      </c>
      <c r="M250" s="1">
        <v>58</v>
      </c>
      <c r="N250" s="1"/>
      <c r="O250" s="1"/>
      <c r="P250" s="1">
        <v>2</v>
      </c>
      <c r="Q250" s="1">
        <v>2</v>
      </c>
      <c r="R250" s="1">
        <v>2</v>
      </c>
      <c r="S250" s="1">
        <v>0</v>
      </c>
      <c r="T250" s="52">
        <v>0</v>
      </c>
    </row>
    <row r="251" spans="1:20">
      <c r="A251" s="1">
        <v>794</v>
      </c>
      <c r="B251" s="4" t="s">
        <v>501</v>
      </c>
      <c r="C251" s="1" t="s">
        <v>509</v>
      </c>
      <c r="D251" s="1">
        <v>3</v>
      </c>
      <c r="E251" s="1">
        <v>2</v>
      </c>
      <c r="F251" s="1" t="s">
        <v>794</v>
      </c>
      <c r="G251" s="1">
        <v>110</v>
      </c>
      <c r="H251" s="1"/>
      <c r="I251" s="1" t="s">
        <v>197</v>
      </c>
      <c r="J251" s="1">
        <v>6</v>
      </c>
      <c r="K251" s="1">
        <v>82</v>
      </c>
      <c r="L251" s="1">
        <v>67</v>
      </c>
      <c r="M251" s="1">
        <v>75</v>
      </c>
      <c r="N251" s="1"/>
      <c r="O251" s="1"/>
      <c r="P251" s="1">
        <v>1</v>
      </c>
      <c r="Q251" s="1">
        <v>2</v>
      </c>
      <c r="R251" s="1">
        <v>2</v>
      </c>
      <c r="S251" s="1">
        <v>0</v>
      </c>
      <c r="T251" s="52">
        <v>0</v>
      </c>
    </row>
    <row r="252" spans="1:20">
      <c r="A252" s="1">
        <v>795</v>
      </c>
      <c r="B252" s="4" t="s">
        <v>501</v>
      </c>
      <c r="C252" s="1" t="s">
        <v>509</v>
      </c>
      <c r="D252" s="1">
        <v>3</v>
      </c>
      <c r="E252" s="1">
        <v>1</v>
      </c>
      <c r="F252" s="1"/>
      <c r="G252" s="1">
        <v>115</v>
      </c>
      <c r="H252" s="1"/>
      <c r="I252" s="1" t="s">
        <v>25</v>
      </c>
      <c r="J252" s="1">
        <v>7</v>
      </c>
      <c r="K252" s="1">
        <v>66</v>
      </c>
      <c r="L252" s="1">
        <v>70</v>
      </c>
      <c r="M252" s="1">
        <v>55</v>
      </c>
      <c r="N252" s="1"/>
      <c r="O252" s="1"/>
      <c r="P252" s="1">
        <v>0</v>
      </c>
      <c r="Q252" s="1">
        <v>2</v>
      </c>
      <c r="R252" s="1">
        <v>2</v>
      </c>
      <c r="S252" s="1">
        <v>0</v>
      </c>
      <c r="T252" s="52">
        <v>0</v>
      </c>
    </row>
    <row r="253" spans="1:20">
      <c r="A253" s="1">
        <v>802</v>
      </c>
      <c r="B253" s="4" t="s">
        <v>501</v>
      </c>
      <c r="C253" s="1" t="s">
        <v>509</v>
      </c>
      <c r="D253" s="1">
        <v>3</v>
      </c>
      <c r="E253" s="1">
        <v>1</v>
      </c>
      <c r="F253" s="1"/>
      <c r="G253" s="1">
        <v>95</v>
      </c>
      <c r="H253" s="1"/>
      <c r="I253" s="1" t="s">
        <v>556</v>
      </c>
      <c r="J253" s="1">
        <v>7</v>
      </c>
      <c r="K253" s="1">
        <v>26</v>
      </c>
      <c r="L253" s="1">
        <v>30</v>
      </c>
      <c r="M253" s="1">
        <v>28</v>
      </c>
      <c r="N253" s="1"/>
      <c r="O253" s="1"/>
      <c r="P253" s="1">
        <v>1</v>
      </c>
      <c r="Q253" s="1">
        <v>2</v>
      </c>
      <c r="R253" s="1">
        <v>1</v>
      </c>
      <c r="S253" s="1">
        <v>0</v>
      </c>
      <c r="T253" s="52">
        <v>0</v>
      </c>
    </row>
    <row r="254" spans="1:20">
      <c r="A254" s="1">
        <v>803</v>
      </c>
      <c r="B254" s="4" t="s">
        <v>501</v>
      </c>
      <c r="C254" s="1" t="s">
        <v>509</v>
      </c>
      <c r="D254" s="1">
        <v>2</v>
      </c>
      <c r="E254" s="1">
        <v>2</v>
      </c>
      <c r="F254" s="1" t="s">
        <v>794</v>
      </c>
      <c r="G254" s="1">
        <v>150</v>
      </c>
      <c r="H254" s="1"/>
      <c r="I254" s="1" t="s">
        <v>106</v>
      </c>
      <c r="J254" s="1">
        <v>8</v>
      </c>
      <c r="K254" s="1">
        <v>67</v>
      </c>
      <c r="L254" s="1">
        <v>55</v>
      </c>
      <c r="M254" s="1">
        <v>50</v>
      </c>
      <c r="N254" s="1"/>
      <c r="O254" s="1"/>
      <c r="P254" s="1">
        <v>0</v>
      </c>
      <c r="Q254" s="1">
        <v>2</v>
      </c>
      <c r="R254" s="1">
        <v>1</v>
      </c>
      <c r="S254" s="1">
        <v>0</v>
      </c>
      <c r="T254" s="52">
        <v>0</v>
      </c>
    </row>
    <row r="255" spans="1:20">
      <c r="A255" s="1">
        <v>804</v>
      </c>
      <c r="B255" s="4" t="s">
        <v>501</v>
      </c>
      <c r="C255" s="1" t="s">
        <v>509</v>
      </c>
      <c r="D255" s="1">
        <v>1</v>
      </c>
      <c r="E255" s="1">
        <v>1</v>
      </c>
      <c r="F255" s="1"/>
      <c r="G255" s="1">
        <v>125</v>
      </c>
      <c r="H255" s="1"/>
      <c r="I255" s="1" t="s">
        <v>577</v>
      </c>
      <c r="J255" s="1">
        <v>8</v>
      </c>
      <c r="K255" s="1">
        <v>52</v>
      </c>
      <c r="L255" s="1">
        <v>53</v>
      </c>
      <c r="M255" s="1">
        <v>45</v>
      </c>
      <c r="N255" s="1"/>
      <c r="O255" s="1"/>
      <c r="P255" s="1">
        <v>1</v>
      </c>
      <c r="Q255" s="1">
        <v>0</v>
      </c>
      <c r="R255" s="1">
        <v>0</v>
      </c>
      <c r="S255" s="1">
        <v>0</v>
      </c>
      <c r="T255" s="52">
        <v>0</v>
      </c>
    </row>
    <row r="256" spans="1:20">
      <c r="A256" s="1">
        <v>805</v>
      </c>
      <c r="B256" s="4" t="s">
        <v>501</v>
      </c>
      <c r="C256" s="1" t="s">
        <v>509</v>
      </c>
      <c r="D256" s="1">
        <v>2</v>
      </c>
      <c r="E256" s="1">
        <v>2</v>
      </c>
      <c r="F256" s="1" t="s">
        <v>794</v>
      </c>
      <c r="G256" s="1">
        <v>90</v>
      </c>
      <c r="H256" s="1"/>
      <c r="I256" s="1" t="s">
        <v>513</v>
      </c>
      <c r="J256" s="1">
        <v>6</v>
      </c>
      <c r="K256" s="1">
        <v>48</v>
      </c>
      <c r="L256" s="1">
        <v>40</v>
      </c>
      <c r="M256" s="1">
        <v>41</v>
      </c>
      <c r="N256" s="1"/>
      <c r="O256" s="1"/>
      <c r="P256" s="1">
        <v>0</v>
      </c>
      <c r="Q256" s="1">
        <v>2</v>
      </c>
      <c r="R256" s="1">
        <v>1</v>
      </c>
      <c r="S256" s="1">
        <v>0</v>
      </c>
      <c r="T256" s="52">
        <v>0</v>
      </c>
    </row>
    <row r="257" spans="1:20">
      <c r="A257" s="1">
        <v>815</v>
      </c>
      <c r="B257" s="4" t="s">
        <v>501</v>
      </c>
      <c r="C257" s="1" t="s">
        <v>509</v>
      </c>
      <c r="D257" s="1">
        <v>1</v>
      </c>
      <c r="E257" s="1">
        <v>1</v>
      </c>
      <c r="F257" s="1"/>
      <c r="G257" s="1">
        <v>85</v>
      </c>
      <c r="H257" s="1"/>
      <c r="I257" s="1" t="s">
        <v>5</v>
      </c>
      <c r="J257" s="1">
        <v>5</v>
      </c>
      <c r="K257" s="1">
        <v>65</v>
      </c>
      <c r="L257" s="1">
        <v>63</v>
      </c>
      <c r="M257" s="1">
        <v>67</v>
      </c>
      <c r="N257" s="1"/>
      <c r="O257" s="1"/>
      <c r="P257" s="1">
        <v>0</v>
      </c>
      <c r="Q257" s="1">
        <v>0</v>
      </c>
      <c r="R257" s="1">
        <v>1</v>
      </c>
      <c r="S257" s="1">
        <v>0</v>
      </c>
      <c r="T257" s="52">
        <v>0</v>
      </c>
    </row>
    <row r="258" spans="1:20">
      <c r="A258" s="1">
        <v>816</v>
      </c>
      <c r="B258" s="4" t="s">
        <v>501</v>
      </c>
      <c r="C258" s="1" t="s">
        <v>509</v>
      </c>
      <c r="D258" s="1">
        <v>3</v>
      </c>
      <c r="E258" s="1">
        <v>1</v>
      </c>
      <c r="F258" s="1"/>
      <c r="G258" s="1">
        <v>160</v>
      </c>
      <c r="H258" s="1"/>
      <c r="I258" s="1" t="s">
        <v>234</v>
      </c>
      <c r="J258" s="1">
        <v>9</v>
      </c>
      <c r="K258" s="1">
        <v>80</v>
      </c>
      <c r="L258" s="1">
        <v>54</v>
      </c>
      <c r="M258" s="1">
        <v>56</v>
      </c>
      <c r="N258" s="1"/>
      <c r="O258" s="1"/>
      <c r="P258" s="1">
        <v>2</v>
      </c>
      <c r="Q258" s="1">
        <v>2</v>
      </c>
      <c r="R258" s="1">
        <v>2</v>
      </c>
      <c r="S258" s="1">
        <v>0</v>
      </c>
      <c r="T258" s="52">
        <v>0</v>
      </c>
    </row>
    <row r="259" spans="1:20">
      <c r="A259" s="1">
        <v>817</v>
      </c>
      <c r="B259" s="4" t="s">
        <v>501</v>
      </c>
      <c r="C259" s="1" t="s">
        <v>509</v>
      </c>
      <c r="D259" s="1">
        <v>2</v>
      </c>
      <c r="E259" s="1">
        <v>2</v>
      </c>
      <c r="F259" s="1" t="s">
        <v>794</v>
      </c>
      <c r="G259" s="1">
        <v>110</v>
      </c>
      <c r="H259" s="1"/>
      <c r="I259" s="1" t="s">
        <v>117</v>
      </c>
      <c r="J259" s="1">
        <v>5</v>
      </c>
      <c r="K259" s="1">
        <v>60</v>
      </c>
      <c r="L259" s="1">
        <v>53</v>
      </c>
      <c r="M259" s="1">
        <v>50</v>
      </c>
      <c r="N259" s="1"/>
      <c r="O259" s="1"/>
      <c r="P259" s="1">
        <v>0</v>
      </c>
      <c r="Q259" s="1">
        <v>2</v>
      </c>
      <c r="R259" s="1">
        <v>0</v>
      </c>
      <c r="S259" s="1">
        <v>0</v>
      </c>
      <c r="T259" s="52">
        <v>0</v>
      </c>
    </row>
    <row r="260" spans="1:20">
      <c r="A260" s="1">
        <v>818</v>
      </c>
      <c r="B260" s="4" t="s">
        <v>501</v>
      </c>
      <c r="C260" s="1" t="s">
        <v>509</v>
      </c>
      <c r="D260" s="1">
        <v>3</v>
      </c>
      <c r="E260" s="1">
        <v>2</v>
      </c>
      <c r="F260" s="1" t="s">
        <v>794</v>
      </c>
      <c r="G260" s="1">
        <v>200</v>
      </c>
      <c r="H260" s="1"/>
      <c r="I260" s="1" t="s">
        <v>561</v>
      </c>
      <c r="J260" s="1">
        <v>9</v>
      </c>
      <c r="K260" s="1">
        <v>49</v>
      </c>
      <c r="L260" s="1">
        <v>73</v>
      </c>
      <c r="M260" s="1">
        <v>41</v>
      </c>
      <c r="N260" s="1"/>
      <c r="O260" s="1"/>
      <c r="P260" s="1">
        <v>2</v>
      </c>
      <c r="Q260" s="1">
        <v>2</v>
      </c>
      <c r="R260" s="1">
        <v>0</v>
      </c>
      <c r="S260" s="1">
        <v>0</v>
      </c>
      <c r="T260" s="52">
        <v>0</v>
      </c>
    </row>
    <row r="261" spans="1:20">
      <c r="A261" s="1">
        <v>820</v>
      </c>
      <c r="B261" s="4" t="s">
        <v>501</v>
      </c>
      <c r="C261" s="1" t="s">
        <v>509</v>
      </c>
      <c r="D261" s="1">
        <v>3</v>
      </c>
      <c r="E261" s="1">
        <v>2</v>
      </c>
      <c r="F261" s="1" t="s">
        <v>794</v>
      </c>
      <c r="G261" s="1">
        <v>175</v>
      </c>
      <c r="H261" s="1"/>
      <c r="I261" s="1" t="s">
        <v>530</v>
      </c>
      <c r="J261" s="1">
        <v>8</v>
      </c>
      <c r="K261" s="1">
        <v>79</v>
      </c>
      <c r="L261" s="1">
        <v>75</v>
      </c>
      <c r="M261" s="1">
        <v>90</v>
      </c>
      <c r="N261" s="1"/>
      <c r="O261" s="1"/>
      <c r="P261" s="1">
        <v>2</v>
      </c>
      <c r="Q261" s="1">
        <v>2</v>
      </c>
      <c r="R261" s="1">
        <v>2</v>
      </c>
      <c r="S261" s="1">
        <v>0</v>
      </c>
      <c r="T261" s="52">
        <v>0</v>
      </c>
    </row>
    <row r="262" spans="1:20">
      <c r="A262" s="1">
        <v>821</v>
      </c>
      <c r="B262" s="4" t="s">
        <v>501</v>
      </c>
      <c r="C262" s="1" t="s">
        <v>509</v>
      </c>
      <c r="D262" s="1">
        <v>1</v>
      </c>
      <c r="E262" s="1">
        <v>2</v>
      </c>
      <c r="F262" s="1" t="s">
        <v>794</v>
      </c>
      <c r="G262" s="1">
        <v>100</v>
      </c>
      <c r="H262" s="1"/>
      <c r="I262" s="1" t="s">
        <v>547</v>
      </c>
      <c r="J262" s="1">
        <v>11</v>
      </c>
      <c r="K262" s="1">
        <v>58</v>
      </c>
      <c r="L262" s="1">
        <v>55</v>
      </c>
      <c r="M262" s="1">
        <v>53</v>
      </c>
      <c r="N262" s="1"/>
      <c r="O262" s="1"/>
      <c r="P262" s="1">
        <v>1</v>
      </c>
      <c r="Q262" s="1">
        <v>1</v>
      </c>
      <c r="R262" s="1">
        <v>0</v>
      </c>
      <c r="S262" s="1">
        <v>0</v>
      </c>
      <c r="T262" s="52">
        <v>0</v>
      </c>
    </row>
    <row r="263" spans="1:20">
      <c r="A263" s="1">
        <v>823</v>
      </c>
      <c r="B263" s="4" t="s">
        <v>501</v>
      </c>
      <c r="C263" s="1" t="s">
        <v>509</v>
      </c>
      <c r="D263" s="1">
        <v>2</v>
      </c>
      <c r="E263" s="1">
        <v>2</v>
      </c>
      <c r="F263" s="1" t="s">
        <v>794</v>
      </c>
      <c r="G263" s="1">
        <v>120</v>
      </c>
      <c r="H263" s="1"/>
      <c r="I263" s="1" t="s">
        <v>540</v>
      </c>
      <c r="J263" s="1">
        <v>10</v>
      </c>
      <c r="K263" s="1">
        <v>61</v>
      </c>
      <c r="L263" s="1">
        <v>55</v>
      </c>
      <c r="M263" s="1">
        <v>56</v>
      </c>
      <c r="N263" s="1"/>
      <c r="O263" s="1"/>
      <c r="P263" s="1">
        <v>1</v>
      </c>
      <c r="Q263" s="1">
        <v>1</v>
      </c>
      <c r="R263" s="1">
        <v>1</v>
      </c>
      <c r="S263" s="1">
        <v>0</v>
      </c>
      <c r="T263" s="52">
        <v>0</v>
      </c>
    </row>
    <row r="264" spans="1:20">
      <c r="A264" s="1">
        <v>826</v>
      </c>
      <c r="B264" s="4" t="s">
        <v>501</v>
      </c>
      <c r="C264" s="1" t="s">
        <v>509</v>
      </c>
      <c r="D264" s="1">
        <v>1</v>
      </c>
      <c r="E264" s="1">
        <v>1</v>
      </c>
      <c r="F264" s="1"/>
      <c r="G264" s="1">
        <v>145</v>
      </c>
      <c r="H264" s="1"/>
      <c r="I264" s="1" t="s">
        <v>578</v>
      </c>
      <c r="J264" s="1">
        <v>7</v>
      </c>
      <c r="K264" s="1">
        <v>68</v>
      </c>
      <c r="L264" s="1">
        <v>54</v>
      </c>
      <c r="M264" s="1">
        <v>59</v>
      </c>
      <c r="N264" s="1"/>
      <c r="O264" s="1"/>
      <c r="P264" s="1">
        <v>0</v>
      </c>
      <c r="Q264" s="1">
        <v>1</v>
      </c>
      <c r="R264" s="1">
        <v>0</v>
      </c>
      <c r="S264" s="1">
        <v>0</v>
      </c>
      <c r="T264" s="52">
        <v>0</v>
      </c>
    </row>
    <row r="265" spans="1:20">
      <c r="A265" s="1">
        <v>827</v>
      </c>
      <c r="B265" s="4" t="s">
        <v>501</v>
      </c>
      <c r="C265" s="1" t="s">
        <v>509</v>
      </c>
      <c r="D265" s="1">
        <v>1</v>
      </c>
      <c r="E265" s="1">
        <v>2</v>
      </c>
      <c r="F265" s="1" t="s">
        <v>794</v>
      </c>
      <c r="G265" s="1">
        <v>140</v>
      </c>
      <c r="H265" s="1"/>
      <c r="I265" s="1" t="s">
        <v>135</v>
      </c>
      <c r="J265" s="1">
        <v>8</v>
      </c>
      <c r="K265" s="1">
        <v>61</v>
      </c>
      <c r="L265" s="1">
        <v>60</v>
      </c>
      <c r="M265" s="1">
        <v>50</v>
      </c>
      <c r="N265" s="1"/>
      <c r="O265" s="1"/>
      <c r="P265" s="1">
        <v>0</v>
      </c>
      <c r="Q265" s="1">
        <v>0</v>
      </c>
      <c r="R265" s="1">
        <v>0</v>
      </c>
      <c r="S265" s="1">
        <v>0</v>
      </c>
      <c r="T265" s="52">
        <v>0</v>
      </c>
    </row>
    <row r="266" spans="1:20">
      <c r="A266" s="1">
        <v>850</v>
      </c>
      <c r="B266" s="4" t="s">
        <v>501</v>
      </c>
      <c r="C266" s="1" t="s">
        <v>796</v>
      </c>
      <c r="D266" s="1">
        <v>3</v>
      </c>
      <c r="E266" s="1">
        <v>1</v>
      </c>
      <c r="F266" s="1"/>
      <c r="G266" s="1">
        <v>165</v>
      </c>
      <c r="H266" s="1"/>
      <c r="I266" s="1" t="s">
        <v>82</v>
      </c>
      <c r="J266" s="1">
        <v>4</v>
      </c>
      <c r="K266" s="1">
        <v>56</v>
      </c>
      <c r="L266" s="1">
        <v>57</v>
      </c>
      <c r="M266" s="1">
        <v>53</v>
      </c>
      <c r="N266" s="1"/>
      <c r="O266" s="1"/>
      <c r="P266" s="1">
        <v>1</v>
      </c>
      <c r="Q266" s="1">
        <v>2</v>
      </c>
      <c r="R266" s="1">
        <v>2</v>
      </c>
      <c r="S266" s="1">
        <v>0</v>
      </c>
      <c r="T266" s="52">
        <v>0</v>
      </c>
    </row>
    <row r="267" spans="1:20">
      <c r="A267" s="1">
        <v>851</v>
      </c>
      <c r="B267" s="4" t="s">
        <v>501</v>
      </c>
      <c r="C267" s="1" t="s">
        <v>796</v>
      </c>
      <c r="D267" s="1">
        <v>2</v>
      </c>
      <c r="E267" s="1">
        <v>1</v>
      </c>
      <c r="F267" s="1"/>
      <c r="G267" s="1">
        <v>135</v>
      </c>
      <c r="H267" s="1"/>
      <c r="I267" s="1" t="s">
        <v>579</v>
      </c>
      <c r="J267" s="1">
        <v>6</v>
      </c>
      <c r="K267" s="1">
        <v>76</v>
      </c>
      <c r="L267" s="1">
        <v>54</v>
      </c>
      <c r="M267" s="1">
        <v>70</v>
      </c>
      <c r="N267" s="1"/>
      <c r="O267" s="1"/>
      <c r="P267" s="1">
        <v>1</v>
      </c>
      <c r="Q267" s="1">
        <v>1</v>
      </c>
      <c r="R267" s="1">
        <v>0</v>
      </c>
      <c r="S267" s="1">
        <v>0</v>
      </c>
      <c r="T267" s="52">
        <v>0</v>
      </c>
    </row>
    <row r="268" spans="1:20">
      <c r="A268" s="1">
        <v>852</v>
      </c>
      <c r="B268" s="4" t="s">
        <v>501</v>
      </c>
      <c r="C268" s="1" t="s">
        <v>796</v>
      </c>
      <c r="D268" s="1">
        <v>4</v>
      </c>
      <c r="E268" s="1">
        <v>1</v>
      </c>
      <c r="F268" s="1"/>
      <c r="G268" s="1">
        <v>180</v>
      </c>
      <c r="H268" s="1"/>
      <c r="I268" s="1" t="s">
        <v>554</v>
      </c>
      <c r="J268" s="1">
        <v>6</v>
      </c>
      <c r="K268" s="1">
        <v>62</v>
      </c>
      <c r="L268" s="1">
        <v>60</v>
      </c>
      <c r="M268" s="1">
        <v>50</v>
      </c>
      <c r="N268" s="1"/>
      <c r="O268" s="1"/>
      <c r="P268" s="1">
        <v>2</v>
      </c>
      <c r="Q268" s="1">
        <v>2</v>
      </c>
      <c r="R268" s="1">
        <v>2</v>
      </c>
      <c r="S268" s="1">
        <v>0</v>
      </c>
      <c r="T268" s="52">
        <v>0</v>
      </c>
    </row>
    <row r="269" spans="1:20">
      <c r="A269" s="1">
        <v>872</v>
      </c>
      <c r="B269" s="4" t="s">
        <v>501</v>
      </c>
      <c r="C269" s="1" t="s">
        <v>796</v>
      </c>
      <c r="D269" s="1">
        <v>1</v>
      </c>
      <c r="E269" s="1">
        <v>1</v>
      </c>
      <c r="F269" s="1"/>
      <c r="G269" s="1">
        <v>285</v>
      </c>
      <c r="H269" s="1"/>
      <c r="I269" s="1" t="s">
        <v>210</v>
      </c>
      <c r="J269" s="1">
        <v>10</v>
      </c>
      <c r="K269" s="1">
        <v>96</v>
      </c>
      <c r="L269" s="1">
        <v>95</v>
      </c>
      <c r="M269" s="1">
        <v>83</v>
      </c>
      <c r="N269" s="1"/>
      <c r="O269" s="1"/>
      <c r="P269" s="1">
        <v>0</v>
      </c>
      <c r="Q269" s="1">
        <v>0</v>
      </c>
      <c r="R269" s="1">
        <v>0</v>
      </c>
      <c r="S269" s="1">
        <v>0</v>
      </c>
      <c r="T269" s="52">
        <v>0</v>
      </c>
    </row>
    <row r="270" spans="1:20">
      <c r="A270" s="1">
        <v>873</v>
      </c>
      <c r="B270" s="4" t="s">
        <v>501</v>
      </c>
      <c r="C270" s="1" t="s">
        <v>796</v>
      </c>
      <c r="D270" s="1">
        <v>4</v>
      </c>
      <c r="E270" s="1">
        <v>1</v>
      </c>
      <c r="F270" s="1"/>
      <c r="G270" s="1">
        <v>230</v>
      </c>
      <c r="H270" s="1"/>
      <c r="I270" s="1" t="s">
        <v>522</v>
      </c>
      <c r="J270" s="1">
        <v>6</v>
      </c>
      <c r="K270" s="1">
        <v>68</v>
      </c>
      <c r="L270" s="1">
        <v>52</v>
      </c>
      <c r="M270" s="1">
        <v>48</v>
      </c>
      <c r="N270" s="1"/>
      <c r="O270" s="1"/>
      <c r="P270" s="1">
        <v>2</v>
      </c>
      <c r="Q270" s="1">
        <v>2</v>
      </c>
      <c r="R270" s="1">
        <v>2</v>
      </c>
      <c r="S270" s="1">
        <v>1</v>
      </c>
      <c r="T270" s="52">
        <v>0</v>
      </c>
    </row>
    <row r="271" spans="1:20">
      <c r="A271" s="1">
        <v>875</v>
      </c>
      <c r="B271" s="4" t="s">
        <v>501</v>
      </c>
      <c r="C271" s="1" t="s">
        <v>796</v>
      </c>
      <c r="D271" s="1">
        <v>4</v>
      </c>
      <c r="E271" s="1">
        <v>1</v>
      </c>
      <c r="F271" s="1"/>
      <c r="G271" s="1">
        <v>215</v>
      </c>
      <c r="H271" s="1"/>
      <c r="I271" s="1" t="s">
        <v>59</v>
      </c>
      <c r="J271" s="1">
        <v>7</v>
      </c>
      <c r="K271" s="1">
        <v>32</v>
      </c>
      <c r="L271" s="1">
        <v>37</v>
      </c>
      <c r="M271" s="1">
        <v>34</v>
      </c>
      <c r="N271" s="1"/>
      <c r="O271" s="1"/>
      <c r="P271" s="1">
        <v>2</v>
      </c>
      <c r="Q271" s="1">
        <v>2</v>
      </c>
      <c r="R271" s="1">
        <v>2</v>
      </c>
      <c r="S271" s="1">
        <v>0</v>
      </c>
      <c r="T271" s="52">
        <v>0</v>
      </c>
    </row>
    <row r="272" spans="1:20">
      <c r="A272" s="1">
        <v>876</v>
      </c>
      <c r="B272" s="4" t="s">
        <v>501</v>
      </c>
      <c r="C272" s="1" t="s">
        <v>796</v>
      </c>
      <c r="D272" s="1">
        <v>3</v>
      </c>
      <c r="E272" s="1">
        <v>1</v>
      </c>
      <c r="F272" s="1"/>
      <c r="G272" s="1">
        <v>185</v>
      </c>
      <c r="H272" s="1"/>
      <c r="I272" s="1" t="s">
        <v>65</v>
      </c>
      <c r="J272" s="1">
        <v>8</v>
      </c>
      <c r="K272" s="1">
        <v>82</v>
      </c>
      <c r="L272" s="1">
        <v>76</v>
      </c>
      <c r="M272" s="1">
        <v>75</v>
      </c>
      <c r="N272" s="1"/>
      <c r="O272" s="1"/>
      <c r="P272" s="1">
        <v>1</v>
      </c>
      <c r="Q272" s="1">
        <v>2</v>
      </c>
      <c r="R272" s="1">
        <v>1</v>
      </c>
      <c r="S272" s="1">
        <v>0</v>
      </c>
      <c r="T272" s="52">
        <v>0</v>
      </c>
    </row>
    <row r="273" spans="1:20">
      <c r="A273" s="1">
        <v>877</v>
      </c>
      <c r="B273" s="4" t="s">
        <v>501</v>
      </c>
      <c r="C273" s="1" t="s">
        <v>796</v>
      </c>
      <c r="D273" s="1">
        <v>4</v>
      </c>
      <c r="E273" s="1">
        <v>1</v>
      </c>
      <c r="F273" s="1"/>
      <c r="G273" s="1">
        <v>175</v>
      </c>
      <c r="H273" s="1"/>
      <c r="I273" s="1" t="s">
        <v>555</v>
      </c>
      <c r="J273" s="1">
        <v>4</v>
      </c>
      <c r="K273" s="1">
        <v>58</v>
      </c>
      <c r="L273" s="1">
        <v>36</v>
      </c>
      <c r="M273" s="1">
        <v>48</v>
      </c>
      <c r="N273" s="1"/>
      <c r="O273" s="1"/>
      <c r="P273" s="1">
        <v>2</v>
      </c>
      <c r="Q273" s="1">
        <v>2</v>
      </c>
      <c r="R273" s="1">
        <v>2</v>
      </c>
      <c r="S273" s="1">
        <v>0</v>
      </c>
      <c r="T273" s="52">
        <v>0</v>
      </c>
    </row>
    <row r="274" spans="1:20">
      <c r="A274" s="1">
        <v>878</v>
      </c>
      <c r="B274" s="4" t="s">
        <v>501</v>
      </c>
      <c r="C274" s="1" t="s">
        <v>796</v>
      </c>
      <c r="D274" s="1">
        <v>4</v>
      </c>
      <c r="E274" s="1">
        <v>1</v>
      </c>
      <c r="F274" s="1"/>
      <c r="G274" s="1">
        <v>230</v>
      </c>
      <c r="H274" s="1"/>
      <c r="I274" s="1" t="s">
        <v>49</v>
      </c>
      <c r="J274" s="1">
        <v>6</v>
      </c>
      <c r="K274" s="1">
        <v>63</v>
      </c>
      <c r="L274" s="1">
        <v>60</v>
      </c>
      <c r="M274" s="1">
        <v>70</v>
      </c>
      <c r="N274" s="1"/>
      <c r="O274" s="1"/>
      <c r="P274" s="1">
        <v>2</v>
      </c>
      <c r="Q274" s="1">
        <v>2</v>
      </c>
      <c r="R274" s="1">
        <v>2</v>
      </c>
      <c r="S274" s="1">
        <v>0</v>
      </c>
      <c r="T274" s="52">
        <v>0</v>
      </c>
    </row>
    <row r="275" spans="1:20">
      <c r="A275" s="1">
        <v>882</v>
      </c>
      <c r="B275" s="4" t="s">
        <v>501</v>
      </c>
      <c r="C275" s="1" t="s">
        <v>796</v>
      </c>
      <c r="D275" s="1">
        <v>3</v>
      </c>
      <c r="E275" s="1">
        <v>1</v>
      </c>
      <c r="F275" s="1"/>
      <c r="G275" s="1">
        <v>120</v>
      </c>
      <c r="H275" s="1"/>
      <c r="I275" s="1" t="s">
        <v>580</v>
      </c>
      <c r="J275" s="1">
        <v>6</v>
      </c>
      <c r="K275" s="1">
        <v>91</v>
      </c>
      <c r="L275" s="1">
        <v>75</v>
      </c>
      <c r="M275" s="1">
        <v>75</v>
      </c>
      <c r="N275" s="1"/>
      <c r="O275" s="1"/>
      <c r="P275" s="1">
        <v>1</v>
      </c>
      <c r="Q275" s="1">
        <v>2</v>
      </c>
      <c r="R275" s="1">
        <v>1</v>
      </c>
      <c r="S275" s="1">
        <v>0</v>
      </c>
      <c r="T275" s="52">
        <v>0</v>
      </c>
    </row>
    <row r="276" spans="1:20">
      <c r="A276" s="1">
        <v>885</v>
      </c>
      <c r="B276" s="4" t="s">
        <v>501</v>
      </c>
      <c r="C276" s="1" t="s">
        <v>796</v>
      </c>
      <c r="D276" s="1">
        <v>3</v>
      </c>
      <c r="E276" s="1">
        <v>1</v>
      </c>
      <c r="F276" s="1"/>
      <c r="G276" s="1">
        <v>175</v>
      </c>
      <c r="H276" s="1"/>
      <c r="I276" s="1" t="s">
        <v>506</v>
      </c>
      <c r="J276" s="1">
        <v>8</v>
      </c>
      <c r="K276" s="1">
        <v>62</v>
      </c>
      <c r="L276" s="1">
        <v>65</v>
      </c>
      <c r="M276" s="1">
        <v>63</v>
      </c>
      <c r="N276" s="1"/>
      <c r="O276" s="1"/>
      <c r="P276" s="1">
        <v>1</v>
      </c>
      <c r="Q276" s="1">
        <v>2</v>
      </c>
      <c r="R276" s="1">
        <v>2</v>
      </c>
      <c r="S276" s="1">
        <v>1</v>
      </c>
      <c r="T276" s="52">
        <v>0</v>
      </c>
    </row>
    <row r="277" spans="1:20">
      <c r="A277" s="1">
        <v>886</v>
      </c>
      <c r="B277" s="4" t="s">
        <v>501</v>
      </c>
      <c r="C277" s="1" t="s">
        <v>796</v>
      </c>
      <c r="D277" s="1">
        <v>3</v>
      </c>
      <c r="E277" s="1">
        <v>1</v>
      </c>
      <c r="F277" s="1"/>
      <c r="G277" s="1">
        <v>155</v>
      </c>
      <c r="H277" s="1"/>
      <c r="I277" s="1" t="s">
        <v>177</v>
      </c>
      <c r="J277" s="1">
        <v>8</v>
      </c>
      <c r="K277" s="1">
        <v>56</v>
      </c>
      <c r="L277" s="1">
        <v>50</v>
      </c>
      <c r="M277" s="1">
        <v>51</v>
      </c>
      <c r="N277" s="1"/>
      <c r="O277" s="1"/>
      <c r="P277" s="1">
        <v>0</v>
      </c>
      <c r="Q277" s="1">
        <v>2</v>
      </c>
      <c r="R277" s="1">
        <v>1</v>
      </c>
      <c r="S277" s="1">
        <v>0</v>
      </c>
      <c r="T277" s="52">
        <v>0</v>
      </c>
    </row>
    <row r="278" spans="1:20">
      <c r="A278" s="1">
        <v>888</v>
      </c>
      <c r="B278" s="4" t="s">
        <v>501</v>
      </c>
      <c r="C278" s="1" t="s">
        <v>796</v>
      </c>
      <c r="D278" s="1">
        <v>3</v>
      </c>
      <c r="E278" s="1">
        <v>2</v>
      </c>
      <c r="F278" s="1"/>
      <c r="G278" s="1">
        <v>130</v>
      </c>
      <c r="H278" s="1"/>
      <c r="I278" s="1" t="s">
        <v>505</v>
      </c>
      <c r="J278" s="1">
        <v>10</v>
      </c>
      <c r="K278" s="1">
        <v>79</v>
      </c>
      <c r="L278" s="1">
        <v>85</v>
      </c>
      <c r="M278" s="1">
        <v>85</v>
      </c>
      <c r="N278" s="1"/>
      <c r="O278" s="1"/>
      <c r="P278" s="1">
        <v>1</v>
      </c>
      <c r="Q278" s="1">
        <v>2</v>
      </c>
      <c r="R278" s="1">
        <v>1</v>
      </c>
      <c r="S278" s="1">
        <v>0</v>
      </c>
      <c r="T278" s="52">
        <v>0</v>
      </c>
    </row>
    <row r="279" spans="1:20">
      <c r="A279" s="1">
        <v>889</v>
      </c>
      <c r="B279" s="4" t="s">
        <v>501</v>
      </c>
      <c r="C279" s="1" t="s">
        <v>796</v>
      </c>
      <c r="D279" s="1">
        <v>1</v>
      </c>
      <c r="E279" s="1">
        <v>1</v>
      </c>
      <c r="F279" s="1"/>
      <c r="G279" s="1">
        <v>160</v>
      </c>
      <c r="H279" s="1"/>
      <c r="I279" s="1" t="s">
        <v>507</v>
      </c>
      <c r="J279" s="1">
        <v>9</v>
      </c>
      <c r="K279" s="1">
        <v>91</v>
      </c>
      <c r="L279" s="1">
        <v>54</v>
      </c>
      <c r="M279" s="1">
        <v>49</v>
      </c>
      <c r="N279" s="1"/>
      <c r="O279" s="1"/>
      <c r="P279" s="1">
        <v>0</v>
      </c>
      <c r="Q279" s="1">
        <v>0</v>
      </c>
      <c r="R279" s="1">
        <v>0</v>
      </c>
      <c r="S279" s="1">
        <v>0</v>
      </c>
      <c r="T279" s="52">
        <v>0</v>
      </c>
    </row>
    <row r="280" spans="1:20">
      <c r="A280" s="1">
        <v>893</v>
      </c>
      <c r="B280" s="4" t="s">
        <v>501</v>
      </c>
      <c r="C280" s="1" t="s">
        <v>796</v>
      </c>
      <c r="D280" s="1">
        <v>4</v>
      </c>
      <c r="E280" s="1">
        <v>1</v>
      </c>
      <c r="F280" s="1"/>
      <c r="G280" s="1">
        <v>140</v>
      </c>
      <c r="H280" s="1"/>
      <c r="I280" s="1" t="s">
        <v>521</v>
      </c>
      <c r="J280" s="1">
        <v>5</v>
      </c>
      <c r="K280" s="1">
        <v>85</v>
      </c>
      <c r="L280" s="1">
        <v>60</v>
      </c>
      <c r="M280" s="1">
        <v>80</v>
      </c>
      <c r="N280" s="1"/>
      <c r="O280" s="1"/>
      <c r="P280" s="1">
        <v>2</v>
      </c>
      <c r="Q280" s="1">
        <v>2</v>
      </c>
      <c r="R280" s="1">
        <v>2</v>
      </c>
      <c r="S280" s="1">
        <v>0</v>
      </c>
      <c r="T280" s="52">
        <v>0</v>
      </c>
    </row>
    <row r="281" spans="1:20">
      <c r="A281" s="1">
        <v>895</v>
      </c>
      <c r="B281" s="4" t="s">
        <v>501</v>
      </c>
      <c r="C281" s="1" t="s">
        <v>796</v>
      </c>
      <c r="D281" s="1">
        <v>3</v>
      </c>
      <c r="E281" s="1">
        <v>2</v>
      </c>
      <c r="F281" s="1" t="s">
        <v>794</v>
      </c>
      <c r="G281" s="1">
        <v>155</v>
      </c>
      <c r="H281" s="1"/>
      <c r="I281" s="1" t="s">
        <v>513</v>
      </c>
      <c r="J281" s="1">
        <v>4</v>
      </c>
      <c r="K281" s="1">
        <v>69</v>
      </c>
      <c r="L281" s="1">
        <v>77</v>
      </c>
      <c r="M281" s="1">
        <v>54</v>
      </c>
      <c r="N281" s="1"/>
      <c r="O281" s="1"/>
      <c r="P281" s="1">
        <v>1</v>
      </c>
      <c r="Q281" s="1">
        <v>2</v>
      </c>
      <c r="R281" s="1">
        <v>1</v>
      </c>
      <c r="S281" s="1">
        <v>0</v>
      </c>
      <c r="T281" s="52">
        <v>0</v>
      </c>
    </row>
    <row r="282" spans="1:20">
      <c r="A282" s="1">
        <v>899</v>
      </c>
      <c r="B282" s="4" t="s">
        <v>501</v>
      </c>
      <c r="C282" s="1" t="s">
        <v>796</v>
      </c>
      <c r="D282" s="1">
        <v>4</v>
      </c>
      <c r="E282" s="1">
        <v>1</v>
      </c>
      <c r="F282" s="1"/>
      <c r="G282" s="1">
        <v>225</v>
      </c>
      <c r="H282" s="1"/>
      <c r="I282" s="1" t="s">
        <v>144</v>
      </c>
      <c r="J282" s="1">
        <v>4</v>
      </c>
      <c r="K282" s="1">
        <v>85</v>
      </c>
      <c r="L282" s="1">
        <v>52</v>
      </c>
      <c r="M282" s="1">
        <v>21</v>
      </c>
      <c r="N282" s="1"/>
      <c r="O282" s="1"/>
      <c r="P282" s="1">
        <v>2</v>
      </c>
      <c r="Q282" s="1">
        <v>2</v>
      </c>
      <c r="R282" s="1">
        <v>2</v>
      </c>
      <c r="S282" s="1">
        <v>1</v>
      </c>
      <c r="T282" s="52">
        <v>0</v>
      </c>
    </row>
    <row r="283" spans="1:20">
      <c r="A283" s="1">
        <v>900</v>
      </c>
      <c r="B283" s="4" t="s">
        <v>501</v>
      </c>
      <c r="C283" s="1" t="s">
        <v>796</v>
      </c>
      <c r="D283" s="1">
        <v>4</v>
      </c>
      <c r="E283" s="1">
        <v>2</v>
      </c>
      <c r="F283" s="1"/>
      <c r="G283" s="1">
        <v>120</v>
      </c>
      <c r="H283" s="1"/>
      <c r="I283" s="1" t="s">
        <v>581</v>
      </c>
      <c r="J283" s="1">
        <v>1</v>
      </c>
      <c r="K283" s="1">
        <v>58</v>
      </c>
      <c r="L283" s="1"/>
      <c r="M283" s="1"/>
      <c r="N283" s="1"/>
      <c r="O283" s="1"/>
      <c r="P283" s="1">
        <v>2</v>
      </c>
      <c r="Q283" s="1">
        <v>2</v>
      </c>
      <c r="R283" s="1">
        <v>2</v>
      </c>
      <c r="S283" s="1">
        <v>0</v>
      </c>
      <c r="T283" s="52">
        <v>0</v>
      </c>
    </row>
    <row r="284" spans="1:20">
      <c r="A284" s="1">
        <v>916</v>
      </c>
      <c r="B284" s="4" t="s">
        <v>501</v>
      </c>
      <c r="C284" s="1" t="s">
        <v>796</v>
      </c>
      <c r="D284" s="1">
        <v>4</v>
      </c>
      <c r="E284" s="1">
        <v>1</v>
      </c>
      <c r="F284" s="1"/>
      <c r="G284" s="1">
        <v>190</v>
      </c>
      <c r="H284" s="1"/>
      <c r="I284" s="1" t="s">
        <v>476</v>
      </c>
      <c r="J284" s="1">
        <v>4</v>
      </c>
      <c r="K284" s="1">
        <v>87</v>
      </c>
      <c r="L284" s="1">
        <v>30</v>
      </c>
      <c r="M284" s="1">
        <v>18</v>
      </c>
      <c r="N284" s="1"/>
      <c r="O284" s="1"/>
      <c r="P284" s="1">
        <v>2</v>
      </c>
      <c r="Q284" s="1">
        <v>2</v>
      </c>
      <c r="R284" s="1">
        <v>1</v>
      </c>
      <c r="S284" s="1">
        <v>2</v>
      </c>
      <c r="T284" s="52">
        <v>0</v>
      </c>
    </row>
    <row r="285" spans="1:20">
      <c r="A285" s="1">
        <v>920</v>
      </c>
      <c r="B285" s="4" t="s">
        <v>501</v>
      </c>
      <c r="C285" s="1" t="s">
        <v>796</v>
      </c>
      <c r="D285" s="1">
        <v>5</v>
      </c>
      <c r="E285" s="1">
        <v>2</v>
      </c>
      <c r="F285" s="1" t="s">
        <v>794</v>
      </c>
      <c r="G285" s="1">
        <v>120</v>
      </c>
      <c r="H285" s="1"/>
      <c r="I285" s="1" t="s">
        <v>206</v>
      </c>
      <c r="J285" s="1">
        <v>2</v>
      </c>
      <c r="K285" s="1">
        <v>55</v>
      </c>
      <c r="L285" s="1">
        <v>50</v>
      </c>
      <c r="M285" s="1"/>
      <c r="N285" s="1"/>
      <c r="O285" s="1"/>
      <c r="P285" s="1">
        <v>2</v>
      </c>
      <c r="Q285" s="1">
        <v>2</v>
      </c>
      <c r="R285" s="1">
        <v>2</v>
      </c>
      <c r="S285" s="1">
        <v>0</v>
      </c>
      <c r="T285" s="52">
        <v>0</v>
      </c>
    </row>
    <row r="286" spans="1:20">
      <c r="A286" s="1">
        <v>925</v>
      </c>
      <c r="B286" s="4" t="s">
        <v>501</v>
      </c>
      <c r="C286" s="1" t="s">
        <v>796</v>
      </c>
      <c r="D286" s="1">
        <v>1</v>
      </c>
      <c r="E286" s="1">
        <v>1</v>
      </c>
      <c r="F286" s="1"/>
      <c r="G286" s="1">
        <v>160</v>
      </c>
      <c r="H286" s="1"/>
      <c r="I286" s="1" t="s">
        <v>546</v>
      </c>
      <c r="J286" s="1">
        <v>4</v>
      </c>
      <c r="K286" s="1">
        <v>31</v>
      </c>
      <c r="L286" s="1">
        <v>30</v>
      </c>
      <c r="M286" s="1">
        <v>25</v>
      </c>
      <c r="N286" s="1"/>
      <c r="O286" s="1"/>
      <c r="P286" s="1">
        <v>0</v>
      </c>
      <c r="Q286" s="1">
        <v>0</v>
      </c>
      <c r="R286" s="1">
        <v>0</v>
      </c>
      <c r="S286" s="1">
        <v>0</v>
      </c>
      <c r="T286" s="52">
        <v>0</v>
      </c>
    </row>
    <row r="287" spans="1:20">
      <c r="A287" s="1">
        <v>927</v>
      </c>
      <c r="B287" s="4" t="s">
        <v>501</v>
      </c>
      <c r="C287" s="1" t="s">
        <v>796</v>
      </c>
      <c r="D287" s="1">
        <v>4</v>
      </c>
      <c r="E287" s="1">
        <v>1</v>
      </c>
      <c r="F287" s="1"/>
      <c r="G287" s="1">
        <v>220</v>
      </c>
      <c r="H287" s="1"/>
      <c r="I287" s="1" t="s">
        <v>20</v>
      </c>
      <c r="J287" s="1">
        <v>4</v>
      </c>
      <c r="K287" s="1">
        <v>73</v>
      </c>
      <c r="L287" s="1">
        <v>65</v>
      </c>
      <c r="M287" s="1">
        <v>50</v>
      </c>
      <c r="N287" s="1"/>
      <c r="O287" s="1"/>
      <c r="P287" s="1">
        <v>2</v>
      </c>
      <c r="Q287" s="1">
        <v>2</v>
      </c>
      <c r="R287" s="1">
        <v>2</v>
      </c>
      <c r="S287" s="1">
        <v>0</v>
      </c>
      <c r="T287" s="52">
        <v>0</v>
      </c>
    </row>
    <row r="288" spans="1:20">
      <c r="A288" s="1">
        <v>942</v>
      </c>
      <c r="B288" s="4" t="s">
        <v>501</v>
      </c>
      <c r="C288" s="1" t="s">
        <v>796</v>
      </c>
      <c r="D288" s="1">
        <v>3</v>
      </c>
      <c r="E288" s="1">
        <v>1</v>
      </c>
      <c r="F288" s="1"/>
      <c r="G288" s="1">
        <v>165</v>
      </c>
      <c r="H288" s="1"/>
      <c r="I288" s="1" t="s">
        <v>148</v>
      </c>
      <c r="J288" s="1">
        <v>5</v>
      </c>
      <c r="K288" s="1">
        <v>80</v>
      </c>
      <c r="L288" s="1">
        <v>74</v>
      </c>
      <c r="M288" s="1">
        <v>71</v>
      </c>
      <c r="N288" s="1"/>
      <c r="O288" s="1"/>
      <c r="P288" s="1">
        <v>1</v>
      </c>
      <c r="Q288" s="1">
        <v>2</v>
      </c>
      <c r="R288" s="1">
        <v>2</v>
      </c>
      <c r="S288" s="1">
        <v>0</v>
      </c>
      <c r="T288" s="52">
        <v>0</v>
      </c>
    </row>
    <row r="289" spans="1:20">
      <c r="A289" s="1">
        <v>943</v>
      </c>
      <c r="B289" s="4" t="s">
        <v>501</v>
      </c>
      <c r="C289" s="1" t="s">
        <v>796</v>
      </c>
      <c r="D289" s="1">
        <v>3</v>
      </c>
      <c r="E289" s="1">
        <v>1</v>
      </c>
      <c r="F289" s="1"/>
      <c r="G289" s="1">
        <v>175</v>
      </c>
      <c r="H289" s="1"/>
      <c r="I289" s="1" t="s">
        <v>130</v>
      </c>
      <c r="J289" s="1">
        <v>7</v>
      </c>
      <c r="K289" s="1">
        <v>81</v>
      </c>
      <c r="L289" s="1">
        <v>86</v>
      </c>
      <c r="M289" s="1">
        <v>84</v>
      </c>
      <c r="N289" s="1"/>
      <c r="O289" s="1"/>
      <c r="P289" s="1">
        <v>2</v>
      </c>
      <c r="Q289" s="1">
        <v>2</v>
      </c>
      <c r="R289" s="1">
        <v>1</v>
      </c>
      <c r="S289" s="1">
        <v>0</v>
      </c>
      <c r="T289" s="52">
        <v>0</v>
      </c>
    </row>
    <row r="290" spans="1:20">
      <c r="A290" s="1">
        <v>954</v>
      </c>
      <c r="B290" s="4" t="s">
        <v>501</v>
      </c>
      <c r="C290" s="1" t="s">
        <v>796</v>
      </c>
      <c r="D290" s="1">
        <v>4</v>
      </c>
      <c r="E290" s="1">
        <v>1</v>
      </c>
      <c r="F290" s="1"/>
      <c r="G290" s="1">
        <v>135</v>
      </c>
      <c r="H290" s="1"/>
      <c r="I290" s="1" t="s">
        <v>511</v>
      </c>
      <c r="J290" s="1">
        <v>6</v>
      </c>
      <c r="K290" s="1">
        <v>60</v>
      </c>
      <c r="L290" s="1">
        <v>70</v>
      </c>
      <c r="M290" s="1">
        <v>42</v>
      </c>
      <c r="N290" s="1"/>
      <c r="O290" s="1"/>
      <c r="P290" s="1">
        <v>2</v>
      </c>
      <c r="Q290" s="1">
        <v>2</v>
      </c>
      <c r="R290" s="1">
        <v>2</v>
      </c>
      <c r="S290" s="1">
        <v>1</v>
      </c>
      <c r="T290" s="52">
        <v>0</v>
      </c>
    </row>
    <row r="291" spans="1:20" ht="15" thickBot="1">
      <c r="A291" s="5">
        <v>959</v>
      </c>
      <c r="B291" s="6" t="s">
        <v>501</v>
      </c>
      <c r="C291" s="5" t="s">
        <v>796</v>
      </c>
      <c r="D291" s="5">
        <v>4</v>
      </c>
      <c r="E291" s="5">
        <v>1</v>
      </c>
      <c r="F291" s="5"/>
      <c r="G291" s="5">
        <v>215</v>
      </c>
      <c r="H291" s="5"/>
      <c r="I291" s="5" t="s">
        <v>235</v>
      </c>
      <c r="J291" s="5">
        <v>6</v>
      </c>
      <c r="K291" s="5">
        <v>78</v>
      </c>
      <c r="L291" s="5">
        <v>82</v>
      </c>
      <c r="M291" s="5">
        <v>56</v>
      </c>
      <c r="N291" s="5"/>
      <c r="O291" s="5"/>
      <c r="P291" s="5">
        <v>1</v>
      </c>
      <c r="Q291" s="5">
        <v>2</v>
      </c>
      <c r="R291" s="5">
        <v>2</v>
      </c>
      <c r="S291" s="5">
        <v>1</v>
      </c>
      <c r="T291" s="53">
        <v>0</v>
      </c>
    </row>
    <row r="292" spans="1:20">
      <c r="A292" s="1" t="s">
        <v>797</v>
      </c>
      <c r="B292" s="4" t="s">
        <v>798</v>
      </c>
      <c r="C292" s="1" t="s">
        <v>799</v>
      </c>
      <c r="D292" s="1">
        <v>1</v>
      </c>
      <c r="E292" s="1">
        <v>1</v>
      </c>
      <c r="F292" s="1"/>
      <c r="G292" s="1">
        <v>230</v>
      </c>
      <c r="H292" s="1"/>
      <c r="I292" s="1" t="s">
        <v>104</v>
      </c>
      <c r="J292" s="1">
        <v>8</v>
      </c>
      <c r="K292" s="1">
        <v>83</v>
      </c>
      <c r="L292" s="1">
        <v>68</v>
      </c>
      <c r="M292" s="1">
        <v>74</v>
      </c>
      <c r="N292" s="1">
        <v>6</v>
      </c>
      <c r="O292" s="1" t="s">
        <v>800</v>
      </c>
      <c r="P292" s="1">
        <v>0</v>
      </c>
      <c r="Q292" s="1">
        <v>0</v>
      </c>
      <c r="R292" s="1">
        <v>0</v>
      </c>
      <c r="S292" s="1">
        <v>0</v>
      </c>
      <c r="T292" s="52">
        <v>0</v>
      </c>
    </row>
    <row r="293" spans="1:20">
      <c r="A293" s="1" t="s">
        <v>801</v>
      </c>
      <c r="B293" s="4" t="s">
        <v>798</v>
      </c>
      <c r="C293" s="1" t="s">
        <v>799</v>
      </c>
      <c r="D293" s="1">
        <v>2</v>
      </c>
      <c r="E293" s="1">
        <v>2</v>
      </c>
      <c r="F293" s="1" t="s">
        <v>802</v>
      </c>
      <c r="G293" s="1">
        <v>125</v>
      </c>
      <c r="H293" s="1"/>
      <c r="I293" s="1" t="s">
        <v>803</v>
      </c>
      <c r="J293" s="1">
        <v>5</v>
      </c>
      <c r="K293" s="1">
        <v>56</v>
      </c>
      <c r="L293" s="1">
        <v>43</v>
      </c>
      <c r="M293" s="1">
        <v>42</v>
      </c>
      <c r="N293" s="1">
        <v>4</v>
      </c>
      <c r="O293" s="1" t="s">
        <v>804</v>
      </c>
      <c r="P293" s="1">
        <v>0</v>
      </c>
      <c r="Q293" s="1">
        <v>0</v>
      </c>
      <c r="R293" s="1">
        <v>1</v>
      </c>
      <c r="S293" s="1">
        <v>0</v>
      </c>
      <c r="T293" s="52">
        <v>0</v>
      </c>
    </row>
    <row r="294" spans="1:20">
      <c r="A294" s="1" t="s">
        <v>805</v>
      </c>
      <c r="B294" s="4" t="s">
        <v>798</v>
      </c>
      <c r="C294" s="1" t="s">
        <v>799</v>
      </c>
      <c r="D294" s="1">
        <v>1</v>
      </c>
      <c r="E294" s="1">
        <v>1</v>
      </c>
      <c r="F294" s="1"/>
      <c r="G294" s="1">
        <v>60</v>
      </c>
      <c r="H294" s="1"/>
      <c r="I294" s="1" t="s">
        <v>562</v>
      </c>
      <c r="J294" s="1">
        <v>4</v>
      </c>
      <c r="K294" s="1">
        <v>12</v>
      </c>
      <c r="L294" s="1">
        <v>12</v>
      </c>
      <c r="M294" s="1">
        <v>12</v>
      </c>
      <c r="N294" s="1">
        <v>2</v>
      </c>
      <c r="O294" s="1" t="s">
        <v>806</v>
      </c>
      <c r="P294" s="1">
        <v>0</v>
      </c>
      <c r="Q294" s="1">
        <v>0</v>
      </c>
      <c r="R294" s="1">
        <v>0</v>
      </c>
      <c r="S294" s="1">
        <v>0</v>
      </c>
      <c r="T294" s="52">
        <v>0</v>
      </c>
    </row>
    <row r="295" spans="1:20">
      <c r="A295" s="1" t="s">
        <v>807</v>
      </c>
      <c r="B295" s="4" t="s">
        <v>798</v>
      </c>
      <c r="C295" s="1" t="s">
        <v>799</v>
      </c>
      <c r="D295" s="1">
        <v>1</v>
      </c>
      <c r="E295" s="1">
        <v>2</v>
      </c>
      <c r="F295" s="1" t="s">
        <v>802</v>
      </c>
      <c r="G295" s="1">
        <v>235</v>
      </c>
      <c r="H295" s="1"/>
      <c r="I295" s="1" t="s">
        <v>166</v>
      </c>
      <c r="J295" s="1">
        <v>12</v>
      </c>
      <c r="K295" s="1">
        <v>70</v>
      </c>
      <c r="L295" s="1">
        <v>73</v>
      </c>
      <c r="M295" s="1">
        <v>75</v>
      </c>
      <c r="N295" s="1">
        <v>6</v>
      </c>
      <c r="O295" s="1" t="s">
        <v>808</v>
      </c>
      <c r="P295" s="1">
        <v>0</v>
      </c>
      <c r="Q295" s="1">
        <v>0</v>
      </c>
      <c r="R295" s="1">
        <v>0</v>
      </c>
      <c r="S295" s="1">
        <v>0</v>
      </c>
      <c r="T295" s="52">
        <v>0</v>
      </c>
    </row>
    <row r="296" spans="1:20">
      <c r="A296" s="1" t="s">
        <v>809</v>
      </c>
      <c r="B296" s="4" t="s">
        <v>798</v>
      </c>
      <c r="C296" s="1" t="s">
        <v>799</v>
      </c>
      <c r="D296" s="1">
        <v>1</v>
      </c>
      <c r="E296" s="1">
        <v>1</v>
      </c>
      <c r="F296" s="1"/>
      <c r="G296" s="1">
        <v>145</v>
      </c>
      <c r="H296" s="1"/>
      <c r="I296" s="1" t="s">
        <v>20</v>
      </c>
      <c r="J296" s="1">
        <v>5</v>
      </c>
      <c r="K296" s="1">
        <v>95</v>
      </c>
      <c r="L296" s="1">
        <v>82</v>
      </c>
      <c r="M296" s="1">
        <v>73</v>
      </c>
      <c r="N296" s="1">
        <v>5</v>
      </c>
      <c r="O296" s="1" t="s">
        <v>810</v>
      </c>
      <c r="P296" s="1">
        <v>0</v>
      </c>
      <c r="Q296" s="1">
        <v>0</v>
      </c>
      <c r="R296" s="1">
        <v>0</v>
      </c>
      <c r="S296" s="1">
        <v>0</v>
      </c>
      <c r="T296" s="52">
        <v>0</v>
      </c>
    </row>
    <row r="297" spans="1:20">
      <c r="A297" s="1" t="s">
        <v>811</v>
      </c>
      <c r="B297" s="4" t="s">
        <v>798</v>
      </c>
      <c r="C297" s="1" t="s">
        <v>799</v>
      </c>
      <c r="D297" s="1">
        <v>1</v>
      </c>
      <c r="E297" s="1">
        <v>1</v>
      </c>
      <c r="F297" s="1"/>
      <c r="G297" s="1">
        <v>115</v>
      </c>
      <c r="H297" s="1"/>
      <c r="I297" s="1" t="s">
        <v>222</v>
      </c>
      <c r="J297" s="1">
        <v>7</v>
      </c>
      <c r="K297" s="1">
        <v>98</v>
      </c>
      <c r="L297" s="1">
        <v>92</v>
      </c>
      <c r="M297" s="1">
        <v>88</v>
      </c>
      <c r="N297" s="1">
        <v>5</v>
      </c>
      <c r="O297" s="1" t="s">
        <v>812</v>
      </c>
      <c r="P297" s="1">
        <v>0</v>
      </c>
      <c r="Q297" s="1">
        <v>1</v>
      </c>
      <c r="R297" s="1">
        <v>0</v>
      </c>
      <c r="S297" s="1">
        <v>0</v>
      </c>
      <c r="T297" s="52">
        <v>0</v>
      </c>
    </row>
    <row r="298" spans="1:20">
      <c r="A298" s="1" t="s">
        <v>813</v>
      </c>
      <c r="B298" s="4" t="s">
        <v>798</v>
      </c>
      <c r="C298" s="1" t="s">
        <v>799</v>
      </c>
      <c r="D298" s="1">
        <v>1</v>
      </c>
      <c r="E298" s="1">
        <v>1</v>
      </c>
      <c r="F298" s="1"/>
      <c r="G298" s="1">
        <v>285</v>
      </c>
      <c r="H298" s="1"/>
      <c r="I298" s="1" t="s">
        <v>76</v>
      </c>
      <c r="J298" s="1">
        <v>9</v>
      </c>
      <c r="K298" s="1">
        <v>111</v>
      </c>
      <c r="L298" s="1">
        <v>110</v>
      </c>
      <c r="M298" s="1">
        <v>108</v>
      </c>
      <c r="N298" s="1">
        <v>7</v>
      </c>
      <c r="O298" s="1" t="s">
        <v>814</v>
      </c>
      <c r="P298" s="1">
        <v>0</v>
      </c>
      <c r="Q298" s="1">
        <v>1</v>
      </c>
      <c r="R298" s="1">
        <v>0</v>
      </c>
      <c r="S298" s="1">
        <v>0</v>
      </c>
      <c r="T298" s="52">
        <v>0</v>
      </c>
    </row>
    <row r="299" spans="1:20">
      <c r="A299" s="1" t="s">
        <v>815</v>
      </c>
      <c r="B299" s="4" t="s">
        <v>798</v>
      </c>
      <c r="C299" s="1" t="s">
        <v>799</v>
      </c>
      <c r="D299" s="1">
        <v>1</v>
      </c>
      <c r="E299" s="1">
        <v>1</v>
      </c>
      <c r="F299" s="1"/>
      <c r="G299" s="1">
        <v>185</v>
      </c>
      <c r="H299" s="1"/>
      <c r="I299" s="1" t="s">
        <v>816</v>
      </c>
      <c r="J299" s="1">
        <v>11</v>
      </c>
      <c r="K299" s="1">
        <v>70</v>
      </c>
      <c r="L299" s="1">
        <v>65</v>
      </c>
      <c r="M299" s="1">
        <v>69</v>
      </c>
      <c r="N299" s="1">
        <v>5</v>
      </c>
      <c r="O299" s="1" t="s">
        <v>817</v>
      </c>
      <c r="P299" s="1">
        <v>0</v>
      </c>
      <c r="Q299" s="1">
        <v>1</v>
      </c>
      <c r="R299" s="1">
        <v>0</v>
      </c>
      <c r="S299" s="1">
        <v>0</v>
      </c>
      <c r="T299" s="52">
        <v>0</v>
      </c>
    </row>
    <row r="300" spans="1:20">
      <c r="A300" s="1" t="s">
        <v>818</v>
      </c>
      <c r="B300" s="4" t="s">
        <v>798</v>
      </c>
      <c r="C300" s="1" t="s">
        <v>799</v>
      </c>
      <c r="D300" s="1">
        <v>1</v>
      </c>
      <c r="E300" s="1">
        <v>1</v>
      </c>
      <c r="F300" s="1"/>
      <c r="G300" s="1">
        <v>310</v>
      </c>
      <c r="H300" s="1"/>
      <c r="I300" s="1" t="s">
        <v>134</v>
      </c>
      <c r="J300" s="1">
        <v>8</v>
      </c>
      <c r="K300" s="1">
        <v>105</v>
      </c>
      <c r="L300" s="1">
        <v>111</v>
      </c>
      <c r="M300" s="1">
        <v>99</v>
      </c>
      <c r="N300" s="1">
        <v>5</v>
      </c>
      <c r="O300" s="1" t="s">
        <v>819</v>
      </c>
      <c r="P300" s="1">
        <v>0</v>
      </c>
      <c r="Q300" s="1">
        <v>1</v>
      </c>
      <c r="R300" s="1">
        <v>0</v>
      </c>
      <c r="S300" s="1">
        <v>0</v>
      </c>
      <c r="T300" s="52">
        <v>0</v>
      </c>
    </row>
    <row r="301" spans="1:20">
      <c r="A301" s="1" t="s">
        <v>820</v>
      </c>
      <c r="B301" s="4" t="s">
        <v>798</v>
      </c>
      <c r="C301" s="1" t="s">
        <v>799</v>
      </c>
      <c r="D301" s="1">
        <v>1</v>
      </c>
      <c r="E301" s="1">
        <v>1</v>
      </c>
      <c r="F301" s="1"/>
      <c r="G301" s="1">
        <v>245</v>
      </c>
      <c r="H301" s="1"/>
      <c r="I301" s="1" t="s">
        <v>568</v>
      </c>
      <c r="J301" s="1">
        <v>7</v>
      </c>
      <c r="K301" s="1">
        <v>93</v>
      </c>
      <c r="L301" s="1">
        <v>88</v>
      </c>
      <c r="M301" s="1">
        <v>91</v>
      </c>
      <c r="N301" s="1">
        <v>6</v>
      </c>
      <c r="O301" s="1" t="s">
        <v>821</v>
      </c>
      <c r="P301" s="1">
        <v>0</v>
      </c>
      <c r="Q301" s="1">
        <v>0</v>
      </c>
      <c r="R301" s="1">
        <v>0</v>
      </c>
      <c r="S301" s="1">
        <v>0</v>
      </c>
      <c r="T301" s="52">
        <v>0</v>
      </c>
    </row>
    <row r="302" spans="1:20">
      <c r="A302" s="1" t="s">
        <v>822</v>
      </c>
      <c r="B302" s="4" t="s">
        <v>798</v>
      </c>
      <c r="C302" s="1" t="s">
        <v>799</v>
      </c>
      <c r="D302" s="1">
        <v>1</v>
      </c>
      <c r="E302" s="1">
        <v>1</v>
      </c>
      <c r="F302" s="1"/>
      <c r="G302" s="1">
        <v>125</v>
      </c>
      <c r="H302" s="1"/>
      <c r="I302" s="1" t="s">
        <v>84</v>
      </c>
      <c r="J302" s="1">
        <v>6</v>
      </c>
      <c r="K302" s="1">
        <v>22</v>
      </c>
      <c r="L302" s="1">
        <v>23</v>
      </c>
      <c r="M302" s="1">
        <v>16</v>
      </c>
      <c r="N302" s="1">
        <v>2</v>
      </c>
      <c r="O302" s="1" t="s">
        <v>823</v>
      </c>
      <c r="P302" s="1">
        <v>0</v>
      </c>
      <c r="Q302" s="1">
        <v>0</v>
      </c>
      <c r="R302" s="1">
        <v>0</v>
      </c>
      <c r="S302" s="1">
        <v>0</v>
      </c>
      <c r="T302" s="52">
        <v>0</v>
      </c>
    </row>
    <row r="303" spans="1:20">
      <c r="A303" s="1" t="s">
        <v>824</v>
      </c>
      <c r="B303" s="4" t="s">
        <v>798</v>
      </c>
      <c r="C303" s="1" t="s">
        <v>799</v>
      </c>
      <c r="D303" s="1">
        <v>1</v>
      </c>
      <c r="E303" s="1">
        <v>1</v>
      </c>
      <c r="F303" s="1"/>
      <c r="G303" s="1">
        <v>140</v>
      </c>
      <c r="H303" s="1"/>
      <c r="I303" s="1" t="s">
        <v>825</v>
      </c>
      <c r="J303" s="1">
        <v>9</v>
      </c>
      <c r="K303" s="1">
        <v>63</v>
      </c>
      <c r="L303" s="1">
        <v>75</v>
      </c>
      <c r="M303" s="1">
        <v>73</v>
      </c>
      <c r="N303" s="1">
        <v>5</v>
      </c>
      <c r="O303" s="1" t="s">
        <v>826</v>
      </c>
      <c r="P303" s="1">
        <v>0</v>
      </c>
      <c r="Q303" s="1">
        <v>1</v>
      </c>
      <c r="R303" s="1">
        <v>0</v>
      </c>
      <c r="S303" s="1">
        <v>0</v>
      </c>
      <c r="T303" s="52">
        <v>0</v>
      </c>
    </row>
    <row r="304" spans="1:20">
      <c r="A304" s="1" t="s">
        <v>827</v>
      </c>
      <c r="B304" s="4" t="s">
        <v>798</v>
      </c>
      <c r="C304" s="1" t="s">
        <v>799</v>
      </c>
      <c r="D304" s="1">
        <v>1</v>
      </c>
      <c r="E304" s="1">
        <v>1</v>
      </c>
      <c r="F304" s="1"/>
      <c r="G304" s="1">
        <v>200</v>
      </c>
      <c r="H304" s="1"/>
      <c r="I304" s="1" t="s">
        <v>828</v>
      </c>
      <c r="J304" s="1">
        <v>5</v>
      </c>
      <c r="K304" s="1">
        <v>75</v>
      </c>
      <c r="L304" s="1">
        <v>85</v>
      </c>
      <c r="M304" s="1">
        <v>70</v>
      </c>
      <c r="N304" s="1">
        <v>4</v>
      </c>
      <c r="O304" s="1" t="s">
        <v>829</v>
      </c>
      <c r="P304" s="1">
        <v>0</v>
      </c>
      <c r="Q304" s="1">
        <v>0</v>
      </c>
      <c r="R304" s="1">
        <v>1</v>
      </c>
      <c r="S304" s="1">
        <v>0</v>
      </c>
      <c r="T304" s="52">
        <v>0</v>
      </c>
    </row>
    <row r="305" spans="1:20">
      <c r="A305" s="1" t="s">
        <v>830</v>
      </c>
      <c r="B305" s="4" t="s">
        <v>798</v>
      </c>
      <c r="C305" s="1" t="s">
        <v>799</v>
      </c>
      <c r="D305" s="1">
        <v>2</v>
      </c>
      <c r="E305" s="1">
        <v>1</v>
      </c>
      <c r="F305" s="1"/>
      <c r="G305" s="1">
        <v>125</v>
      </c>
      <c r="H305" s="1"/>
      <c r="I305" s="1" t="s">
        <v>135</v>
      </c>
      <c r="J305" s="1">
        <v>8</v>
      </c>
      <c r="K305" s="1">
        <v>23</v>
      </c>
      <c r="L305" s="1">
        <v>26</v>
      </c>
      <c r="M305" s="1">
        <v>22</v>
      </c>
      <c r="N305" s="1">
        <v>3</v>
      </c>
      <c r="O305" s="1" t="s">
        <v>831</v>
      </c>
      <c r="P305" s="1">
        <v>0</v>
      </c>
      <c r="Q305" s="1">
        <v>0</v>
      </c>
      <c r="R305" s="1">
        <v>1</v>
      </c>
      <c r="S305" s="1">
        <v>0</v>
      </c>
      <c r="T305" s="52">
        <v>0</v>
      </c>
    </row>
    <row r="306" spans="1:20">
      <c r="A306" s="1" t="s">
        <v>832</v>
      </c>
      <c r="B306" s="4" t="s">
        <v>833</v>
      </c>
      <c r="C306" s="1" t="s">
        <v>799</v>
      </c>
      <c r="D306" s="1">
        <v>2</v>
      </c>
      <c r="E306" s="1">
        <v>2</v>
      </c>
      <c r="F306" s="1"/>
      <c r="G306" s="1">
        <v>145</v>
      </c>
      <c r="H306" s="1"/>
      <c r="I306" s="1" t="s">
        <v>803</v>
      </c>
      <c r="J306" s="1">
        <v>12</v>
      </c>
      <c r="K306" s="1">
        <v>55</v>
      </c>
      <c r="L306" s="1">
        <v>49</v>
      </c>
      <c r="M306" s="1">
        <v>51</v>
      </c>
      <c r="N306" s="1">
        <v>5</v>
      </c>
      <c r="O306" s="1" t="s">
        <v>834</v>
      </c>
      <c r="P306" s="1">
        <v>0</v>
      </c>
      <c r="Q306" s="1">
        <v>2</v>
      </c>
      <c r="R306" s="1">
        <v>0</v>
      </c>
      <c r="S306" s="1">
        <v>0</v>
      </c>
      <c r="T306" s="52">
        <v>0</v>
      </c>
    </row>
    <row r="307" spans="1:20">
      <c r="A307" s="1" t="s">
        <v>835</v>
      </c>
      <c r="B307" s="4" t="s">
        <v>836</v>
      </c>
      <c r="C307" s="1" t="s">
        <v>799</v>
      </c>
      <c r="D307" s="1">
        <v>2</v>
      </c>
      <c r="E307" s="1">
        <v>1</v>
      </c>
      <c r="F307" s="1"/>
      <c r="G307" s="1">
        <v>75</v>
      </c>
      <c r="H307" s="1"/>
      <c r="I307" s="1" t="s">
        <v>837</v>
      </c>
      <c r="J307" s="1">
        <v>5</v>
      </c>
      <c r="K307" s="1">
        <v>47</v>
      </c>
      <c r="L307" s="1">
        <v>43</v>
      </c>
      <c r="M307" s="1">
        <v>48</v>
      </c>
      <c r="N307" s="1">
        <v>5</v>
      </c>
      <c r="O307" s="1" t="s">
        <v>838</v>
      </c>
      <c r="P307" s="1">
        <v>0</v>
      </c>
      <c r="Q307" s="1">
        <v>1</v>
      </c>
      <c r="R307" s="1">
        <v>1</v>
      </c>
      <c r="S307" s="1">
        <v>0</v>
      </c>
      <c r="T307" s="52">
        <v>0</v>
      </c>
    </row>
    <row r="308" spans="1:20">
      <c r="A308" s="1" t="s">
        <v>839</v>
      </c>
      <c r="B308" s="4" t="s">
        <v>833</v>
      </c>
      <c r="C308" s="1" t="s">
        <v>799</v>
      </c>
      <c r="D308" s="1">
        <v>2</v>
      </c>
      <c r="E308" s="1">
        <v>2</v>
      </c>
      <c r="F308" s="1" t="s">
        <v>802</v>
      </c>
      <c r="G308" s="1">
        <v>185</v>
      </c>
      <c r="H308" s="1"/>
      <c r="I308" s="1" t="s">
        <v>63</v>
      </c>
      <c r="J308" s="1">
        <v>7</v>
      </c>
      <c r="K308" s="1">
        <v>30</v>
      </c>
      <c r="L308" s="1">
        <v>29</v>
      </c>
      <c r="M308" s="1">
        <v>25</v>
      </c>
      <c r="N308" s="1">
        <v>3</v>
      </c>
      <c r="O308" s="1" t="s">
        <v>840</v>
      </c>
      <c r="P308" s="1">
        <v>0</v>
      </c>
      <c r="Q308" s="1">
        <v>0</v>
      </c>
      <c r="R308" s="1">
        <v>1</v>
      </c>
      <c r="S308" s="1">
        <v>0</v>
      </c>
      <c r="T308" s="52">
        <v>0</v>
      </c>
    </row>
    <row r="309" spans="1:20">
      <c r="A309" s="1" t="s">
        <v>841</v>
      </c>
      <c r="B309" s="4" t="s">
        <v>833</v>
      </c>
      <c r="C309" s="1" t="s">
        <v>799</v>
      </c>
      <c r="D309" s="1">
        <v>1</v>
      </c>
      <c r="E309" s="1">
        <v>1</v>
      </c>
      <c r="F309" s="1"/>
      <c r="G309" s="1">
        <v>235</v>
      </c>
      <c r="H309" s="1"/>
      <c r="I309" s="1" t="s">
        <v>210</v>
      </c>
      <c r="J309" s="1">
        <v>9</v>
      </c>
      <c r="K309" s="1">
        <v>67</v>
      </c>
      <c r="L309" s="1">
        <v>85</v>
      </c>
      <c r="M309" s="1">
        <v>73</v>
      </c>
      <c r="N309" s="1">
        <v>5</v>
      </c>
      <c r="O309" s="1" t="s">
        <v>842</v>
      </c>
      <c r="P309" s="1">
        <v>0</v>
      </c>
      <c r="Q309" s="1">
        <v>1</v>
      </c>
      <c r="R309" s="1">
        <v>0</v>
      </c>
      <c r="S309" s="1">
        <v>0</v>
      </c>
      <c r="T309" s="52">
        <v>0</v>
      </c>
    </row>
    <row r="310" spans="1:20">
      <c r="A310" s="1" t="s">
        <v>843</v>
      </c>
      <c r="B310" s="4" t="s">
        <v>833</v>
      </c>
      <c r="C310" s="1" t="s">
        <v>799</v>
      </c>
      <c r="D310" s="1">
        <v>1</v>
      </c>
      <c r="E310" s="1">
        <v>1</v>
      </c>
      <c r="F310" s="1"/>
      <c r="G310" s="1">
        <v>145</v>
      </c>
      <c r="H310" s="1"/>
      <c r="I310" s="1" t="s">
        <v>74</v>
      </c>
      <c r="J310" s="1">
        <v>7</v>
      </c>
      <c r="K310" s="1">
        <v>83</v>
      </c>
      <c r="L310" s="1">
        <v>80</v>
      </c>
      <c r="M310" s="1">
        <v>75</v>
      </c>
      <c r="N310" s="1">
        <v>5</v>
      </c>
      <c r="O310" s="1" t="s">
        <v>844</v>
      </c>
      <c r="P310" s="1">
        <v>0</v>
      </c>
      <c r="Q310" s="1">
        <v>0</v>
      </c>
      <c r="R310" s="1">
        <v>0</v>
      </c>
      <c r="S310" s="1">
        <v>0</v>
      </c>
      <c r="T310" s="52">
        <v>0</v>
      </c>
    </row>
    <row r="311" spans="1:20">
      <c r="A311" s="1" t="s">
        <v>845</v>
      </c>
      <c r="B311" s="4" t="s">
        <v>833</v>
      </c>
      <c r="C311" s="1" t="s">
        <v>799</v>
      </c>
      <c r="D311" s="1">
        <v>1</v>
      </c>
      <c r="E311" s="1">
        <v>1</v>
      </c>
      <c r="F311" s="1"/>
      <c r="G311" s="1">
        <v>95</v>
      </c>
      <c r="H311" s="1"/>
      <c r="I311" s="1" t="s">
        <v>554</v>
      </c>
      <c r="J311" s="1">
        <v>7</v>
      </c>
      <c r="K311" s="1">
        <v>75</v>
      </c>
      <c r="L311" s="1">
        <v>53</v>
      </c>
      <c r="M311" s="1">
        <v>60</v>
      </c>
      <c r="N311" s="1">
        <v>5</v>
      </c>
      <c r="O311" s="1" t="s">
        <v>821</v>
      </c>
      <c r="P311" s="1">
        <v>0</v>
      </c>
      <c r="Q311" s="1">
        <v>1</v>
      </c>
      <c r="R311" s="1">
        <v>0</v>
      </c>
      <c r="S311" s="1">
        <v>0</v>
      </c>
      <c r="T311" s="52">
        <v>0</v>
      </c>
    </row>
    <row r="312" spans="1:20">
      <c r="A312" s="1" t="s">
        <v>846</v>
      </c>
      <c r="B312" s="4" t="s">
        <v>833</v>
      </c>
      <c r="C312" s="1" t="s">
        <v>799</v>
      </c>
      <c r="D312" s="1">
        <v>3</v>
      </c>
      <c r="E312" s="1">
        <v>2</v>
      </c>
      <c r="F312" s="1" t="s">
        <v>802</v>
      </c>
      <c r="G312" s="1">
        <v>160</v>
      </c>
      <c r="H312" s="1"/>
      <c r="I312" s="1" t="s">
        <v>526</v>
      </c>
      <c r="J312" s="1">
        <v>5</v>
      </c>
      <c r="K312" s="1">
        <v>27</v>
      </c>
      <c r="L312" s="1">
        <v>23</v>
      </c>
      <c r="M312" s="1">
        <v>25</v>
      </c>
      <c r="N312" s="1">
        <v>3</v>
      </c>
      <c r="O312" s="1" t="s">
        <v>838</v>
      </c>
      <c r="P312" s="1">
        <v>0</v>
      </c>
      <c r="Q312" s="1">
        <v>0</v>
      </c>
      <c r="R312" s="1">
        <v>1</v>
      </c>
      <c r="S312" s="1">
        <v>0</v>
      </c>
      <c r="T312" s="52">
        <v>0</v>
      </c>
    </row>
    <row r="313" spans="1:20">
      <c r="A313" s="1" t="s">
        <v>847</v>
      </c>
      <c r="B313" s="4" t="s">
        <v>833</v>
      </c>
      <c r="C313" s="1" t="s">
        <v>799</v>
      </c>
      <c r="D313" s="1">
        <v>1</v>
      </c>
      <c r="E313" s="1">
        <v>1</v>
      </c>
      <c r="F313" s="1"/>
      <c r="G313" s="1">
        <v>95</v>
      </c>
      <c r="H313" s="1"/>
      <c r="I313" s="1" t="s">
        <v>528</v>
      </c>
      <c r="J313" s="1">
        <v>5</v>
      </c>
      <c r="K313" s="1">
        <v>57</v>
      </c>
      <c r="L313" s="1">
        <v>51</v>
      </c>
      <c r="M313" s="1">
        <v>43</v>
      </c>
      <c r="N313" s="1">
        <v>5</v>
      </c>
      <c r="O313" s="1" t="s">
        <v>848</v>
      </c>
      <c r="P313" s="1">
        <v>0</v>
      </c>
      <c r="Q313" s="1">
        <v>0</v>
      </c>
      <c r="R313" s="1">
        <v>0</v>
      </c>
      <c r="S313" s="1">
        <v>0</v>
      </c>
      <c r="T313" s="52">
        <v>0</v>
      </c>
    </row>
    <row r="314" spans="1:20" ht="15" thickBot="1">
      <c r="A314" s="5" t="s">
        <v>849</v>
      </c>
      <c r="B314" s="6" t="s">
        <v>833</v>
      </c>
      <c r="C314" s="5" t="s">
        <v>799</v>
      </c>
      <c r="D314" s="5">
        <v>1</v>
      </c>
      <c r="E314" s="5">
        <v>2</v>
      </c>
      <c r="F314" s="5"/>
      <c r="G314" s="5">
        <v>155</v>
      </c>
      <c r="H314" s="5"/>
      <c r="I314" s="5" t="s">
        <v>68</v>
      </c>
      <c r="J314" s="5">
        <v>11</v>
      </c>
      <c r="K314" s="5">
        <v>70</v>
      </c>
      <c r="L314" s="5">
        <v>48</v>
      </c>
      <c r="M314" s="5">
        <v>60</v>
      </c>
      <c r="N314" s="5">
        <v>5</v>
      </c>
      <c r="O314" s="5" t="s">
        <v>850</v>
      </c>
      <c r="P314" s="5">
        <v>0</v>
      </c>
      <c r="Q314" s="5">
        <v>1</v>
      </c>
      <c r="R314" s="5">
        <v>0</v>
      </c>
      <c r="S314" s="5">
        <v>0</v>
      </c>
      <c r="T314" s="53">
        <v>0</v>
      </c>
    </row>
  </sheetData>
  <sortState xmlns:xlrd2="http://schemas.microsoft.com/office/spreadsheetml/2017/richdata2" ref="A2:T314">
    <sortCondition ref="A2:A314"/>
  </sortState>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533B-08C8-4393-B9F5-7D61398A1BC8}">
  <dimension ref="A1:L136"/>
  <sheetViews>
    <sheetView workbookViewId="0">
      <selection activeCell="C1" sqref="C1"/>
    </sheetView>
  </sheetViews>
  <sheetFormatPr defaultRowHeight="14.5"/>
  <sheetData>
    <row r="1" spans="1:12">
      <c r="A1" t="s">
        <v>1054</v>
      </c>
      <c r="B1" t="s">
        <v>1065</v>
      </c>
      <c r="C1" t="s">
        <v>851</v>
      </c>
      <c r="D1" t="s">
        <v>487</v>
      </c>
      <c r="E1" t="s">
        <v>488</v>
      </c>
      <c r="F1" t="s">
        <v>489</v>
      </c>
      <c r="G1" t="s">
        <v>490</v>
      </c>
      <c r="H1" t="s">
        <v>788</v>
      </c>
      <c r="I1" t="s">
        <v>491</v>
      </c>
      <c r="J1" t="s">
        <v>789</v>
      </c>
      <c r="K1" t="s">
        <v>492</v>
      </c>
      <c r="L1" t="s">
        <v>493</v>
      </c>
    </row>
    <row r="2" spans="1:12">
      <c r="C2" t="s">
        <v>811</v>
      </c>
      <c r="D2" t="s">
        <v>798</v>
      </c>
      <c r="E2" t="s">
        <v>799</v>
      </c>
      <c r="F2">
        <v>1</v>
      </c>
      <c r="G2">
        <v>1</v>
      </c>
      <c r="I2">
        <v>115</v>
      </c>
      <c r="K2" t="s">
        <v>222</v>
      </c>
      <c r="L2">
        <v>7</v>
      </c>
    </row>
    <row r="3" spans="1:12">
      <c r="C3" t="s">
        <v>805</v>
      </c>
      <c r="D3" t="s">
        <v>798</v>
      </c>
      <c r="E3" t="s">
        <v>799</v>
      </c>
      <c r="F3">
        <v>1</v>
      </c>
      <c r="G3">
        <v>1</v>
      </c>
      <c r="I3">
        <v>60</v>
      </c>
      <c r="K3" t="s">
        <v>562</v>
      </c>
      <c r="L3">
        <v>4</v>
      </c>
    </row>
    <row r="4" spans="1:12">
      <c r="C4" t="s">
        <v>809</v>
      </c>
      <c r="D4" t="s">
        <v>798</v>
      </c>
      <c r="E4" t="s">
        <v>799</v>
      </c>
      <c r="F4">
        <v>1</v>
      </c>
      <c r="G4">
        <v>1</v>
      </c>
      <c r="I4">
        <v>145</v>
      </c>
      <c r="K4" t="s">
        <v>20</v>
      </c>
      <c r="L4">
        <v>5</v>
      </c>
    </row>
    <row r="5" spans="1:12">
      <c r="C5" t="s">
        <v>824</v>
      </c>
      <c r="D5" t="s">
        <v>798</v>
      </c>
      <c r="E5" t="s">
        <v>799</v>
      </c>
      <c r="F5">
        <v>1</v>
      </c>
      <c r="G5">
        <v>1</v>
      </c>
      <c r="I5">
        <v>140</v>
      </c>
      <c r="K5" t="s">
        <v>825</v>
      </c>
      <c r="L5">
        <v>9</v>
      </c>
    </row>
    <row r="6" spans="1:12">
      <c r="C6" t="s">
        <v>830</v>
      </c>
      <c r="D6" t="s">
        <v>798</v>
      </c>
      <c r="E6" t="s">
        <v>799</v>
      </c>
      <c r="F6">
        <v>2</v>
      </c>
      <c r="G6">
        <v>1</v>
      </c>
      <c r="I6">
        <v>125</v>
      </c>
      <c r="K6" t="s">
        <v>135</v>
      </c>
      <c r="L6">
        <v>8</v>
      </c>
    </row>
    <row r="7" spans="1:12">
      <c r="C7" t="s">
        <v>835</v>
      </c>
      <c r="D7" t="s">
        <v>836</v>
      </c>
      <c r="E7" t="s">
        <v>799</v>
      </c>
      <c r="F7">
        <v>2</v>
      </c>
      <c r="G7">
        <v>1</v>
      </c>
      <c r="I7">
        <v>75</v>
      </c>
      <c r="K7" t="s">
        <v>837</v>
      </c>
      <c r="L7">
        <v>5</v>
      </c>
    </row>
    <row r="8" spans="1:12">
      <c r="C8" t="s">
        <v>845</v>
      </c>
      <c r="D8" t="s">
        <v>833</v>
      </c>
      <c r="E8" t="s">
        <v>799</v>
      </c>
      <c r="F8">
        <v>1</v>
      </c>
      <c r="G8">
        <v>1</v>
      </c>
      <c r="I8">
        <v>95</v>
      </c>
      <c r="K8" t="s">
        <v>554</v>
      </c>
      <c r="L8">
        <v>7</v>
      </c>
    </row>
    <row r="9" spans="1:12">
      <c r="C9" t="s">
        <v>832</v>
      </c>
      <c r="D9" t="s">
        <v>833</v>
      </c>
      <c r="E9" t="s">
        <v>799</v>
      </c>
      <c r="F9">
        <v>2</v>
      </c>
      <c r="G9">
        <v>2</v>
      </c>
      <c r="I9">
        <v>145</v>
      </c>
      <c r="K9" t="s">
        <v>803</v>
      </c>
      <c r="L9">
        <v>12</v>
      </c>
    </row>
    <row r="10" spans="1:12">
      <c r="C10" t="s">
        <v>841</v>
      </c>
      <c r="D10" t="s">
        <v>833</v>
      </c>
      <c r="E10" t="s">
        <v>799</v>
      </c>
      <c r="F10">
        <v>1</v>
      </c>
      <c r="G10">
        <v>1</v>
      </c>
      <c r="I10">
        <v>235</v>
      </c>
      <c r="K10" t="s">
        <v>210</v>
      </c>
      <c r="L10">
        <v>9</v>
      </c>
    </row>
    <row r="11" spans="1:12">
      <c r="C11" t="s">
        <v>847</v>
      </c>
      <c r="D11" t="s">
        <v>833</v>
      </c>
      <c r="E11" t="s">
        <v>799</v>
      </c>
      <c r="F11">
        <v>1</v>
      </c>
      <c r="G11">
        <v>1</v>
      </c>
      <c r="I11">
        <v>95</v>
      </c>
      <c r="K11" t="s">
        <v>528</v>
      </c>
      <c r="L11">
        <v>5</v>
      </c>
    </row>
    <row r="12" spans="1:12">
      <c r="A12">
        <v>678</v>
      </c>
      <c r="B12">
        <v>669</v>
      </c>
      <c r="C12" t="s">
        <v>852</v>
      </c>
      <c r="D12" t="s">
        <v>553</v>
      </c>
      <c r="E12" t="s">
        <v>559</v>
      </c>
      <c r="F12">
        <v>4</v>
      </c>
      <c r="G12">
        <v>1</v>
      </c>
      <c r="I12">
        <v>90</v>
      </c>
      <c r="K12" t="s">
        <v>562</v>
      </c>
      <c r="L12">
        <v>5</v>
      </c>
    </row>
    <row r="13" spans="1:12">
      <c r="A13">
        <v>634</v>
      </c>
      <c r="B13">
        <v>672</v>
      </c>
      <c r="C13" t="s">
        <v>853</v>
      </c>
      <c r="D13" t="s">
        <v>553</v>
      </c>
      <c r="E13" t="s">
        <v>559</v>
      </c>
      <c r="F13">
        <v>4</v>
      </c>
      <c r="G13">
        <v>1</v>
      </c>
      <c r="I13">
        <v>265</v>
      </c>
      <c r="K13" t="s">
        <v>94</v>
      </c>
      <c r="L13">
        <v>1</v>
      </c>
    </row>
    <row r="14" spans="1:12">
      <c r="A14">
        <v>680</v>
      </c>
      <c r="B14">
        <v>697</v>
      </c>
      <c r="C14" t="s">
        <v>854</v>
      </c>
      <c r="D14" t="s">
        <v>553</v>
      </c>
      <c r="E14" t="s">
        <v>559</v>
      </c>
      <c r="F14">
        <v>4</v>
      </c>
      <c r="G14">
        <v>2</v>
      </c>
      <c r="H14" t="s">
        <v>794</v>
      </c>
      <c r="I14">
        <v>115</v>
      </c>
      <c r="K14" t="s">
        <v>563</v>
      </c>
      <c r="L14">
        <v>4</v>
      </c>
    </row>
    <row r="15" spans="1:12">
      <c r="A15">
        <v>677</v>
      </c>
      <c r="B15">
        <v>707</v>
      </c>
      <c r="C15" t="s">
        <v>855</v>
      </c>
      <c r="D15" t="s">
        <v>553</v>
      </c>
      <c r="E15" t="s">
        <v>559</v>
      </c>
      <c r="F15">
        <v>4</v>
      </c>
      <c r="G15">
        <v>1</v>
      </c>
      <c r="I15">
        <v>105</v>
      </c>
      <c r="K15" t="s">
        <v>98</v>
      </c>
      <c r="L15">
        <v>5</v>
      </c>
    </row>
    <row r="16" spans="1:12">
      <c r="A16">
        <v>675</v>
      </c>
      <c r="B16">
        <v>803</v>
      </c>
      <c r="C16" t="s">
        <v>856</v>
      </c>
      <c r="D16" t="s">
        <v>553</v>
      </c>
      <c r="E16" t="s">
        <v>559</v>
      </c>
      <c r="F16">
        <v>4</v>
      </c>
      <c r="G16">
        <v>1</v>
      </c>
      <c r="I16">
        <v>160</v>
      </c>
      <c r="K16" t="s">
        <v>561</v>
      </c>
      <c r="L16">
        <v>3</v>
      </c>
    </row>
    <row r="17" spans="1:12">
      <c r="A17">
        <v>653</v>
      </c>
      <c r="B17">
        <v>195</v>
      </c>
      <c r="C17" t="s">
        <v>857</v>
      </c>
      <c r="D17" t="s">
        <v>553</v>
      </c>
      <c r="E17" t="s">
        <v>559</v>
      </c>
      <c r="F17">
        <v>2</v>
      </c>
      <c r="G17">
        <v>2</v>
      </c>
      <c r="H17" t="s">
        <v>794</v>
      </c>
      <c r="I17">
        <v>135</v>
      </c>
      <c r="K17" t="s">
        <v>560</v>
      </c>
      <c r="L17">
        <v>3</v>
      </c>
    </row>
    <row r="18" spans="1:12">
      <c r="A18">
        <v>657</v>
      </c>
      <c r="B18">
        <v>216</v>
      </c>
      <c r="C18" t="s">
        <v>858</v>
      </c>
      <c r="D18" t="s">
        <v>553</v>
      </c>
      <c r="E18" t="s">
        <v>559</v>
      </c>
      <c r="F18">
        <v>3</v>
      </c>
      <c r="G18">
        <v>1</v>
      </c>
      <c r="I18">
        <v>180</v>
      </c>
      <c r="K18" t="s">
        <v>523</v>
      </c>
      <c r="L18">
        <v>7</v>
      </c>
    </row>
    <row r="19" spans="1:12">
      <c r="A19">
        <v>651</v>
      </c>
      <c r="B19">
        <v>43</v>
      </c>
      <c r="C19" t="s">
        <v>859</v>
      </c>
      <c r="D19" t="s">
        <v>553</v>
      </c>
      <c r="E19" t="s">
        <v>559</v>
      </c>
      <c r="F19">
        <v>2</v>
      </c>
      <c r="G19">
        <v>1</v>
      </c>
      <c r="I19">
        <v>125</v>
      </c>
      <c r="K19" t="s">
        <v>558</v>
      </c>
      <c r="L19">
        <v>2</v>
      </c>
    </row>
    <row r="20" spans="1:12">
      <c r="A20">
        <v>690</v>
      </c>
      <c r="B20">
        <v>44</v>
      </c>
      <c r="C20" t="s">
        <v>860</v>
      </c>
      <c r="D20" t="s">
        <v>553</v>
      </c>
      <c r="E20" t="s">
        <v>559</v>
      </c>
      <c r="F20">
        <v>3</v>
      </c>
      <c r="G20">
        <v>2</v>
      </c>
      <c r="I20">
        <v>75</v>
      </c>
      <c r="K20" t="s">
        <v>564</v>
      </c>
      <c r="L20">
        <v>1</v>
      </c>
    </row>
    <row r="21" spans="1:12">
      <c r="A21">
        <v>590</v>
      </c>
      <c r="B21">
        <v>688</v>
      </c>
      <c r="C21" t="s">
        <v>861</v>
      </c>
      <c r="D21" t="s">
        <v>553</v>
      </c>
      <c r="E21" t="s">
        <v>509</v>
      </c>
      <c r="F21">
        <v>2</v>
      </c>
      <c r="G21">
        <v>2</v>
      </c>
      <c r="H21" t="s">
        <v>795</v>
      </c>
      <c r="I21">
        <v>140</v>
      </c>
      <c r="K21" t="s">
        <v>235</v>
      </c>
      <c r="L21">
        <v>11</v>
      </c>
    </row>
    <row r="22" spans="1:12">
      <c r="A22">
        <v>573</v>
      </c>
      <c r="B22">
        <v>735</v>
      </c>
      <c r="C22" t="s">
        <v>862</v>
      </c>
      <c r="D22" t="s">
        <v>553</v>
      </c>
      <c r="E22" t="s">
        <v>509</v>
      </c>
      <c r="F22">
        <v>1</v>
      </c>
      <c r="G22">
        <v>1</v>
      </c>
      <c r="I22">
        <v>115</v>
      </c>
      <c r="K22" t="s">
        <v>863</v>
      </c>
      <c r="L22">
        <v>9</v>
      </c>
    </row>
    <row r="23" spans="1:12">
      <c r="A23">
        <v>483</v>
      </c>
      <c r="B23">
        <v>737</v>
      </c>
      <c r="C23" t="s">
        <v>864</v>
      </c>
      <c r="D23" t="s">
        <v>553</v>
      </c>
      <c r="E23" t="s">
        <v>509</v>
      </c>
      <c r="F23">
        <v>1</v>
      </c>
      <c r="G23">
        <v>1</v>
      </c>
      <c r="I23">
        <v>200</v>
      </c>
      <c r="K23" t="s">
        <v>59</v>
      </c>
      <c r="L23">
        <v>10</v>
      </c>
    </row>
    <row r="24" spans="1:12">
      <c r="A24">
        <v>476</v>
      </c>
      <c r="B24">
        <v>741</v>
      </c>
      <c r="C24" t="s">
        <v>865</v>
      </c>
      <c r="D24" t="s">
        <v>553</v>
      </c>
      <c r="E24" t="s">
        <v>509</v>
      </c>
      <c r="F24">
        <v>3</v>
      </c>
      <c r="G24">
        <v>1</v>
      </c>
      <c r="I24">
        <v>135</v>
      </c>
      <c r="K24" t="s">
        <v>178</v>
      </c>
      <c r="L24">
        <v>4</v>
      </c>
    </row>
    <row r="25" spans="1:12">
      <c r="A25">
        <v>581</v>
      </c>
      <c r="B25">
        <v>745</v>
      </c>
      <c r="C25" t="s">
        <v>866</v>
      </c>
      <c r="D25" t="s">
        <v>553</v>
      </c>
      <c r="E25" t="s">
        <v>509</v>
      </c>
      <c r="F25">
        <v>2</v>
      </c>
      <c r="G25">
        <v>1</v>
      </c>
      <c r="I25">
        <v>175</v>
      </c>
      <c r="K25" t="s">
        <v>505</v>
      </c>
      <c r="L25">
        <v>7</v>
      </c>
    </row>
    <row r="26" spans="1:12">
      <c r="A26">
        <v>589</v>
      </c>
      <c r="B26">
        <v>746</v>
      </c>
      <c r="C26" t="s">
        <v>867</v>
      </c>
      <c r="D26" t="s">
        <v>553</v>
      </c>
      <c r="E26" t="s">
        <v>509</v>
      </c>
      <c r="F26">
        <v>2</v>
      </c>
      <c r="G26">
        <v>2</v>
      </c>
      <c r="I26">
        <v>120</v>
      </c>
      <c r="K26" t="s">
        <v>13</v>
      </c>
      <c r="L26">
        <v>10</v>
      </c>
    </row>
    <row r="27" spans="1:12">
      <c r="A27">
        <v>464</v>
      </c>
      <c r="B27">
        <v>754</v>
      </c>
      <c r="C27" t="s">
        <v>868</v>
      </c>
      <c r="D27" t="s">
        <v>553</v>
      </c>
      <c r="E27" t="s">
        <v>509</v>
      </c>
      <c r="F27">
        <v>2</v>
      </c>
      <c r="G27">
        <v>2</v>
      </c>
      <c r="H27" t="s">
        <v>795</v>
      </c>
      <c r="I27">
        <v>190</v>
      </c>
      <c r="K27" t="s">
        <v>218</v>
      </c>
      <c r="L27">
        <v>9</v>
      </c>
    </row>
    <row r="28" spans="1:12">
      <c r="A28">
        <v>575</v>
      </c>
      <c r="B28">
        <v>773</v>
      </c>
      <c r="C28" t="s">
        <v>869</v>
      </c>
      <c r="D28" t="s">
        <v>553</v>
      </c>
      <c r="E28" t="s">
        <v>509</v>
      </c>
      <c r="F28">
        <v>1</v>
      </c>
      <c r="G28">
        <v>2</v>
      </c>
      <c r="H28" t="s">
        <v>795</v>
      </c>
      <c r="I28">
        <v>95</v>
      </c>
      <c r="K28" t="s">
        <v>26</v>
      </c>
      <c r="L28">
        <v>9</v>
      </c>
    </row>
    <row r="29" spans="1:12">
      <c r="A29">
        <v>580</v>
      </c>
      <c r="B29">
        <v>804</v>
      </c>
      <c r="C29" t="s">
        <v>870</v>
      </c>
      <c r="D29" t="s">
        <v>553</v>
      </c>
      <c r="E29" t="s">
        <v>509</v>
      </c>
      <c r="F29">
        <v>3</v>
      </c>
      <c r="G29">
        <v>1</v>
      </c>
      <c r="I29">
        <v>180</v>
      </c>
      <c r="K29" t="s">
        <v>18</v>
      </c>
      <c r="L29">
        <v>9</v>
      </c>
    </row>
    <row r="30" spans="1:12">
      <c r="A30">
        <v>577</v>
      </c>
      <c r="B30">
        <v>812</v>
      </c>
      <c r="C30" t="s">
        <v>871</v>
      </c>
      <c r="D30" t="s">
        <v>553</v>
      </c>
      <c r="E30" t="s">
        <v>509</v>
      </c>
      <c r="F30">
        <v>3</v>
      </c>
      <c r="G30">
        <v>2</v>
      </c>
      <c r="I30">
        <v>155</v>
      </c>
      <c r="K30" t="s">
        <v>524</v>
      </c>
      <c r="L30">
        <v>21</v>
      </c>
    </row>
    <row r="31" spans="1:12">
      <c r="A31">
        <v>457</v>
      </c>
      <c r="B31">
        <v>100</v>
      </c>
      <c r="C31" t="s">
        <v>872</v>
      </c>
      <c r="D31" t="s">
        <v>553</v>
      </c>
      <c r="E31" t="s">
        <v>509</v>
      </c>
      <c r="F31">
        <v>3</v>
      </c>
      <c r="G31">
        <v>1</v>
      </c>
      <c r="I31">
        <v>175</v>
      </c>
      <c r="K31" t="s">
        <v>4</v>
      </c>
      <c r="L31">
        <v>6</v>
      </c>
    </row>
    <row r="32" spans="1:12">
      <c r="A32">
        <v>546</v>
      </c>
      <c r="B32">
        <v>144</v>
      </c>
      <c r="C32" t="s">
        <v>873</v>
      </c>
      <c r="D32" t="s">
        <v>553</v>
      </c>
      <c r="E32" t="s">
        <v>509</v>
      </c>
      <c r="F32">
        <v>1</v>
      </c>
      <c r="G32">
        <v>1</v>
      </c>
      <c r="I32">
        <v>60</v>
      </c>
      <c r="K32" t="s">
        <v>874</v>
      </c>
      <c r="L32">
        <v>7</v>
      </c>
    </row>
    <row r="33" spans="1:12">
      <c r="A33">
        <v>500</v>
      </c>
      <c r="B33">
        <v>16</v>
      </c>
      <c r="C33" t="s">
        <v>875</v>
      </c>
      <c r="D33" t="s">
        <v>553</v>
      </c>
      <c r="E33" t="s">
        <v>509</v>
      </c>
      <c r="F33">
        <v>1</v>
      </c>
      <c r="G33">
        <v>1</v>
      </c>
      <c r="I33">
        <v>165</v>
      </c>
      <c r="K33" t="s">
        <v>876</v>
      </c>
      <c r="L33">
        <v>5</v>
      </c>
    </row>
    <row r="34" spans="1:12">
      <c r="A34">
        <v>570</v>
      </c>
      <c r="B34">
        <v>170</v>
      </c>
      <c r="C34" t="s">
        <v>877</v>
      </c>
      <c r="D34" t="s">
        <v>553</v>
      </c>
      <c r="E34" t="s">
        <v>509</v>
      </c>
      <c r="F34">
        <v>1</v>
      </c>
      <c r="G34">
        <v>1</v>
      </c>
      <c r="I34">
        <v>60</v>
      </c>
      <c r="K34" t="s">
        <v>878</v>
      </c>
      <c r="L34">
        <v>8</v>
      </c>
    </row>
    <row r="35" spans="1:12">
      <c r="A35">
        <v>543</v>
      </c>
      <c r="B35">
        <v>172</v>
      </c>
      <c r="C35" t="s">
        <v>879</v>
      </c>
      <c r="D35" t="s">
        <v>553</v>
      </c>
      <c r="E35" t="s">
        <v>509</v>
      </c>
      <c r="F35">
        <v>1</v>
      </c>
      <c r="G35">
        <v>1</v>
      </c>
      <c r="I35">
        <v>155</v>
      </c>
      <c r="K35" t="s">
        <v>828</v>
      </c>
      <c r="L35">
        <v>12</v>
      </c>
    </row>
    <row r="36" spans="1:12">
      <c r="A36">
        <v>549</v>
      </c>
      <c r="B36">
        <v>34</v>
      </c>
      <c r="C36" t="s">
        <v>880</v>
      </c>
      <c r="D36" t="s">
        <v>553</v>
      </c>
      <c r="E36" t="s">
        <v>509</v>
      </c>
      <c r="F36">
        <v>1</v>
      </c>
      <c r="G36">
        <v>1</v>
      </c>
      <c r="I36">
        <v>135</v>
      </c>
      <c r="K36" t="s">
        <v>25</v>
      </c>
      <c r="L36">
        <v>18</v>
      </c>
    </row>
    <row r="37" spans="1:12">
      <c r="A37">
        <v>568</v>
      </c>
      <c r="B37">
        <v>51</v>
      </c>
      <c r="C37" t="s">
        <v>881</v>
      </c>
      <c r="D37" t="s">
        <v>553</v>
      </c>
      <c r="E37" t="s">
        <v>509</v>
      </c>
      <c r="F37">
        <v>1</v>
      </c>
      <c r="G37">
        <v>1</v>
      </c>
      <c r="I37">
        <v>120</v>
      </c>
      <c r="K37" t="s">
        <v>874</v>
      </c>
      <c r="L37">
        <v>6</v>
      </c>
    </row>
    <row r="38" spans="1:12">
      <c r="A38">
        <v>560</v>
      </c>
      <c r="B38">
        <v>64</v>
      </c>
      <c r="C38" t="s">
        <v>882</v>
      </c>
      <c r="D38" t="s">
        <v>553</v>
      </c>
      <c r="E38" t="s">
        <v>509</v>
      </c>
      <c r="F38">
        <v>1</v>
      </c>
      <c r="G38">
        <v>1</v>
      </c>
      <c r="I38">
        <v>80</v>
      </c>
      <c r="K38" t="s">
        <v>883</v>
      </c>
      <c r="L38">
        <v>5</v>
      </c>
    </row>
    <row r="39" spans="1:12">
      <c r="A39">
        <v>569</v>
      </c>
      <c r="B39">
        <v>66</v>
      </c>
      <c r="C39" t="s">
        <v>884</v>
      </c>
      <c r="D39" t="s">
        <v>553</v>
      </c>
      <c r="E39" t="s">
        <v>509</v>
      </c>
      <c r="F39">
        <v>1</v>
      </c>
      <c r="G39">
        <v>2</v>
      </c>
      <c r="H39" t="s">
        <v>795</v>
      </c>
      <c r="I39">
        <v>140</v>
      </c>
      <c r="K39" t="s">
        <v>507</v>
      </c>
      <c r="L39">
        <v>9</v>
      </c>
    </row>
    <row r="40" spans="1:12">
      <c r="A40">
        <v>541</v>
      </c>
      <c r="B40">
        <v>70</v>
      </c>
      <c r="C40" t="s">
        <v>885</v>
      </c>
      <c r="D40" t="s">
        <v>553</v>
      </c>
      <c r="E40" t="s">
        <v>509</v>
      </c>
      <c r="F40">
        <v>2</v>
      </c>
      <c r="G40">
        <v>2</v>
      </c>
      <c r="I40">
        <v>140</v>
      </c>
      <c r="K40" t="s">
        <v>511</v>
      </c>
      <c r="L40">
        <v>7</v>
      </c>
    </row>
    <row r="41" spans="1:12">
      <c r="A41">
        <v>538</v>
      </c>
      <c r="B41">
        <v>695</v>
      </c>
      <c r="C41" t="s">
        <v>886</v>
      </c>
      <c r="D41" t="s">
        <v>553</v>
      </c>
      <c r="E41" t="s">
        <v>504</v>
      </c>
      <c r="F41">
        <v>1</v>
      </c>
      <c r="G41">
        <v>1</v>
      </c>
      <c r="I41">
        <v>115</v>
      </c>
      <c r="K41" t="s">
        <v>531</v>
      </c>
      <c r="L41">
        <v>7</v>
      </c>
    </row>
    <row r="42" spans="1:12">
      <c r="A42">
        <v>425</v>
      </c>
      <c r="B42">
        <v>711</v>
      </c>
      <c r="C42" t="s">
        <v>887</v>
      </c>
      <c r="D42" t="s">
        <v>553</v>
      </c>
      <c r="E42" t="s">
        <v>504</v>
      </c>
      <c r="F42">
        <v>2</v>
      </c>
      <c r="G42">
        <v>1</v>
      </c>
      <c r="I42">
        <v>175</v>
      </c>
      <c r="K42" t="s">
        <v>223</v>
      </c>
      <c r="L42">
        <v>8</v>
      </c>
    </row>
    <row r="43" spans="1:12">
      <c r="A43">
        <v>426</v>
      </c>
      <c r="B43">
        <v>722</v>
      </c>
      <c r="C43" t="s">
        <v>888</v>
      </c>
      <c r="D43" t="s">
        <v>553</v>
      </c>
      <c r="E43" t="s">
        <v>504</v>
      </c>
      <c r="F43">
        <v>1</v>
      </c>
      <c r="G43">
        <v>1</v>
      </c>
      <c r="I43">
        <v>60</v>
      </c>
      <c r="K43" t="s">
        <v>556</v>
      </c>
      <c r="L43">
        <v>4</v>
      </c>
    </row>
    <row r="44" spans="1:12">
      <c r="A44">
        <v>536</v>
      </c>
      <c r="B44">
        <v>753</v>
      </c>
      <c r="C44" t="s">
        <v>889</v>
      </c>
      <c r="D44" t="s">
        <v>553</v>
      </c>
      <c r="E44" t="s">
        <v>504</v>
      </c>
      <c r="F44">
        <v>1</v>
      </c>
      <c r="G44">
        <v>1</v>
      </c>
      <c r="I44">
        <v>175</v>
      </c>
      <c r="K44" t="s">
        <v>890</v>
      </c>
      <c r="L44">
        <v>7</v>
      </c>
    </row>
    <row r="45" spans="1:12">
      <c r="A45">
        <v>424</v>
      </c>
      <c r="B45">
        <v>758</v>
      </c>
      <c r="C45" t="s">
        <v>891</v>
      </c>
      <c r="D45" t="s">
        <v>553</v>
      </c>
      <c r="E45" t="s">
        <v>504</v>
      </c>
      <c r="F45">
        <v>2</v>
      </c>
      <c r="G45">
        <v>1</v>
      </c>
      <c r="I45">
        <v>245</v>
      </c>
      <c r="K45" t="s">
        <v>26</v>
      </c>
      <c r="L45">
        <v>7</v>
      </c>
    </row>
    <row r="46" spans="1:12">
      <c r="A46">
        <v>384</v>
      </c>
      <c r="B46">
        <v>797</v>
      </c>
      <c r="C46" t="s">
        <v>892</v>
      </c>
      <c r="D46" t="s">
        <v>553</v>
      </c>
      <c r="E46" t="s">
        <v>504</v>
      </c>
      <c r="F46">
        <v>3</v>
      </c>
      <c r="G46">
        <v>1</v>
      </c>
      <c r="I46">
        <v>115</v>
      </c>
      <c r="K46" t="s">
        <v>554</v>
      </c>
      <c r="L46">
        <v>5</v>
      </c>
    </row>
    <row r="47" spans="1:12">
      <c r="A47">
        <v>537</v>
      </c>
      <c r="B47">
        <v>807</v>
      </c>
      <c r="C47" t="s">
        <v>893</v>
      </c>
      <c r="D47" t="s">
        <v>553</v>
      </c>
      <c r="E47" t="s">
        <v>504</v>
      </c>
      <c r="F47">
        <v>1</v>
      </c>
      <c r="G47">
        <v>1</v>
      </c>
      <c r="I47">
        <v>195</v>
      </c>
      <c r="K47" t="s">
        <v>216</v>
      </c>
      <c r="L47">
        <v>8</v>
      </c>
    </row>
    <row r="48" spans="1:12">
      <c r="A48">
        <v>391</v>
      </c>
      <c r="B48">
        <v>823</v>
      </c>
      <c r="C48" t="s">
        <v>894</v>
      </c>
      <c r="D48" t="s">
        <v>553</v>
      </c>
      <c r="E48" t="s">
        <v>504</v>
      </c>
      <c r="F48">
        <v>2</v>
      </c>
      <c r="G48">
        <v>1</v>
      </c>
      <c r="I48">
        <v>160</v>
      </c>
      <c r="K48" t="s">
        <v>90</v>
      </c>
      <c r="L48">
        <v>7</v>
      </c>
    </row>
    <row r="49" spans="1:12">
      <c r="A49">
        <v>390</v>
      </c>
      <c r="B49">
        <v>825</v>
      </c>
      <c r="C49" t="s">
        <v>895</v>
      </c>
      <c r="D49" t="s">
        <v>553</v>
      </c>
      <c r="E49" t="s">
        <v>504</v>
      </c>
      <c r="F49">
        <v>1</v>
      </c>
      <c r="G49">
        <v>1</v>
      </c>
      <c r="I49">
        <v>100</v>
      </c>
      <c r="K49" t="s">
        <v>896</v>
      </c>
      <c r="L49">
        <v>7</v>
      </c>
    </row>
    <row r="50" spans="1:12">
      <c r="A50">
        <v>400</v>
      </c>
      <c r="B50">
        <v>836</v>
      </c>
      <c r="C50" t="s">
        <v>897</v>
      </c>
      <c r="D50" t="s">
        <v>553</v>
      </c>
      <c r="E50" t="s">
        <v>504</v>
      </c>
      <c r="F50">
        <v>1</v>
      </c>
      <c r="G50">
        <v>1</v>
      </c>
      <c r="I50">
        <v>115</v>
      </c>
      <c r="K50" t="s">
        <v>177</v>
      </c>
      <c r="L50">
        <v>8</v>
      </c>
    </row>
    <row r="51" spans="1:12">
      <c r="A51">
        <v>512</v>
      </c>
      <c r="B51">
        <v>102</v>
      </c>
      <c r="C51" t="s">
        <v>898</v>
      </c>
      <c r="D51" t="s">
        <v>553</v>
      </c>
      <c r="E51" t="s">
        <v>504</v>
      </c>
      <c r="F51">
        <v>3</v>
      </c>
      <c r="G51">
        <v>2</v>
      </c>
      <c r="I51">
        <v>110</v>
      </c>
      <c r="K51" t="s">
        <v>558</v>
      </c>
      <c r="L51">
        <v>9</v>
      </c>
    </row>
    <row r="52" spans="1:12">
      <c r="A52">
        <v>503</v>
      </c>
      <c r="B52">
        <v>106</v>
      </c>
      <c r="C52" t="s">
        <v>899</v>
      </c>
      <c r="D52" t="s">
        <v>553</v>
      </c>
      <c r="E52" t="s">
        <v>504</v>
      </c>
      <c r="F52">
        <v>2</v>
      </c>
      <c r="G52">
        <v>1</v>
      </c>
      <c r="I52">
        <v>160</v>
      </c>
      <c r="K52" t="s">
        <v>202</v>
      </c>
      <c r="L52">
        <v>8</v>
      </c>
    </row>
    <row r="53" spans="1:12">
      <c r="A53">
        <v>498</v>
      </c>
      <c r="B53">
        <v>130</v>
      </c>
      <c r="C53" t="s">
        <v>900</v>
      </c>
      <c r="D53" t="s">
        <v>553</v>
      </c>
      <c r="E53" t="s">
        <v>504</v>
      </c>
      <c r="F53">
        <v>1</v>
      </c>
      <c r="G53">
        <v>1</v>
      </c>
      <c r="I53">
        <v>80</v>
      </c>
      <c r="K53" t="s">
        <v>901</v>
      </c>
      <c r="L53">
        <v>6</v>
      </c>
    </row>
    <row r="54" spans="1:12">
      <c r="A54">
        <v>363</v>
      </c>
      <c r="B54">
        <v>186</v>
      </c>
      <c r="C54" t="s">
        <v>902</v>
      </c>
      <c r="D54" t="s">
        <v>553</v>
      </c>
      <c r="E54" t="s">
        <v>504</v>
      </c>
      <c r="F54">
        <v>2</v>
      </c>
      <c r="G54">
        <v>1</v>
      </c>
      <c r="I54">
        <v>120</v>
      </c>
      <c r="K54" t="s">
        <v>903</v>
      </c>
      <c r="L54">
        <v>4</v>
      </c>
    </row>
    <row r="55" spans="1:12">
      <c r="A55">
        <v>361</v>
      </c>
      <c r="B55">
        <v>192</v>
      </c>
      <c r="C55" t="s">
        <v>904</v>
      </c>
      <c r="D55" t="s">
        <v>553</v>
      </c>
      <c r="E55" t="s">
        <v>504</v>
      </c>
      <c r="F55">
        <v>1</v>
      </c>
      <c r="G55">
        <v>1</v>
      </c>
      <c r="I55">
        <v>85</v>
      </c>
      <c r="K55" t="s">
        <v>901</v>
      </c>
      <c r="L55">
        <v>8</v>
      </c>
    </row>
    <row r="56" spans="1:12">
      <c r="A56">
        <v>410</v>
      </c>
      <c r="B56">
        <v>20</v>
      </c>
      <c r="C56" t="s">
        <v>905</v>
      </c>
      <c r="D56" t="s">
        <v>553</v>
      </c>
      <c r="E56" t="s">
        <v>504</v>
      </c>
      <c r="F56">
        <v>2</v>
      </c>
      <c r="G56">
        <v>1</v>
      </c>
      <c r="I56">
        <v>105</v>
      </c>
      <c r="K56" t="s">
        <v>906</v>
      </c>
      <c r="L56">
        <v>6</v>
      </c>
    </row>
    <row r="57" spans="1:12">
      <c r="A57">
        <v>509</v>
      </c>
      <c r="B57">
        <v>47</v>
      </c>
      <c r="C57" t="s">
        <v>907</v>
      </c>
      <c r="D57" t="s">
        <v>553</v>
      </c>
      <c r="E57" t="s">
        <v>504</v>
      </c>
      <c r="F57">
        <v>1</v>
      </c>
      <c r="G57">
        <v>1</v>
      </c>
      <c r="I57">
        <v>85</v>
      </c>
      <c r="K57" t="s">
        <v>908</v>
      </c>
      <c r="L57">
        <v>6</v>
      </c>
    </row>
    <row r="58" spans="1:12">
      <c r="A58">
        <v>414</v>
      </c>
      <c r="B58">
        <v>58</v>
      </c>
      <c r="C58" t="s">
        <v>909</v>
      </c>
      <c r="D58" t="s">
        <v>553</v>
      </c>
      <c r="E58" t="s">
        <v>504</v>
      </c>
      <c r="F58">
        <v>1</v>
      </c>
      <c r="G58">
        <v>1</v>
      </c>
      <c r="I58">
        <v>125</v>
      </c>
      <c r="K58" t="s">
        <v>910</v>
      </c>
      <c r="L58">
        <v>6</v>
      </c>
    </row>
    <row r="59" spans="1:12">
      <c r="A59">
        <v>376</v>
      </c>
      <c r="B59">
        <v>89</v>
      </c>
      <c r="C59" t="s">
        <v>911</v>
      </c>
      <c r="D59" t="s">
        <v>553</v>
      </c>
      <c r="E59" t="s">
        <v>504</v>
      </c>
      <c r="F59">
        <v>1</v>
      </c>
      <c r="G59">
        <v>1</v>
      </c>
      <c r="I59">
        <v>135</v>
      </c>
      <c r="K59" t="s">
        <v>539</v>
      </c>
      <c r="L59">
        <v>6</v>
      </c>
    </row>
    <row r="60" spans="1:12">
      <c r="A60">
        <v>401</v>
      </c>
      <c r="B60">
        <v>9</v>
      </c>
      <c r="C60" t="s">
        <v>912</v>
      </c>
      <c r="D60" t="s">
        <v>553</v>
      </c>
      <c r="E60" t="s">
        <v>504</v>
      </c>
      <c r="F60">
        <v>3</v>
      </c>
      <c r="G60">
        <v>1</v>
      </c>
      <c r="I60">
        <v>110</v>
      </c>
      <c r="K60" t="s">
        <v>549</v>
      </c>
      <c r="L60">
        <v>3</v>
      </c>
    </row>
    <row r="61" spans="1:12">
      <c r="A61">
        <v>333</v>
      </c>
      <c r="B61">
        <v>496</v>
      </c>
      <c r="C61" t="s">
        <v>913</v>
      </c>
      <c r="D61" t="s">
        <v>501</v>
      </c>
      <c r="E61" t="s">
        <v>793</v>
      </c>
      <c r="F61">
        <v>1</v>
      </c>
      <c r="G61">
        <v>1</v>
      </c>
      <c r="I61">
        <v>190</v>
      </c>
      <c r="K61" t="s">
        <v>552</v>
      </c>
      <c r="L61">
        <v>7</v>
      </c>
    </row>
    <row r="62" spans="1:12">
      <c r="A62">
        <v>319</v>
      </c>
      <c r="B62">
        <v>503</v>
      </c>
      <c r="C62" t="s">
        <v>914</v>
      </c>
      <c r="D62" t="s">
        <v>501</v>
      </c>
      <c r="E62" t="s">
        <v>793</v>
      </c>
      <c r="F62">
        <v>2</v>
      </c>
      <c r="G62">
        <v>1</v>
      </c>
      <c r="I62">
        <v>120</v>
      </c>
      <c r="K62" t="s">
        <v>529</v>
      </c>
      <c r="L62">
        <v>6</v>
      </c>
    </row>
    <row r="63" spans="1:12">
      <c r="A63">
        <v>299</v>
      </c>
      <c r="B63">
        <v>512</v>
      </c>
      <c r="C63" t="s">
        <v>915</v>
      </c>
      <c r="D63" t="s">
        <v>501</v>
      </c>
      <c r="E63" t="s">
        <v>793</v>
      </c>
      <c r="F63">
        <v>2</v>
      </c>
      <c r="G63">
        <v>1</v>
      </c>
      <c r="I63">
        <v>160</v>
      </c>
      <c r="K63" t="s">
        <v>548</v>
      </c>
      <c r="L63">
        <v>5</v>
      </c>
    </row>
    <row r="64" spans="1:12">
      <c r="A64">
        <v>288</v>
      </c>
      <c r="B64">
        <v>515</v>
      </c>
      <c r="C64" t="s">
        <v>916</v>
      </c>
      <c r="D64" t="s">
        <v>501</v>
      </c>
      <c r="E64" t="s">
        <v>793</v>
      </c>
      <c r="F64">
        <v>3</v>
      </c>
      <c r="G64">
        <v>1</v>
      </c>
      <c r="I64">
        <v>200</v>
      </c>
      <c r="K64" t="s">
        <v>547</v>
      </c>
      <c r="L64">
        <v>7</v>
      </c>
    </row>
    <row r="65" spans="1:12">
      <c r="A65">
        <v>303</v>
      </c>
      <c r="B65">
        <v>484</v>
      </c>
      <c r="C65" t="s">
        <v>917</v>
      </c>
      <c r="D65" t="s">
        <v>501</v>
      </c>
      <c r="E65" t="s">
        <v>793</v>
      </c>
      <c r="F65">
        <v>1</v>
      </c>
      <c r="G65">
        <v>1</v>
      </c>
      <c r="I65">
        <v>250</v>
      </c>
      <c r="K65" t="s">
        <v>549</v>
      </c>
      <c r="L65">
        <v>8</v>
      </c>
    </row>
    <row r="66" spans="1:12">
      <c r="A66">
        <v>317</v>
      </c>
      <c r="B66">
        <v>530</v>
      </c>
      <c r="C66" t="s">
        <v>918</v>
      </c>
      <c r="D66" t="s">
        <v>501</v>
      </c>
      <c r="E66" t="s">
        <v>793</v>
      </c>
      <c r="F66">
        <v>2</v>
      </c>
      <c r="G66">
        <v>1</v>
      </c>
      <c r="I66">
        <v>160</v>
      </c>
      <c r="K66" t="s">
        <v>145</v>
      </c>
      <c r="L66">
        <v>7</v>
      </c>
    </row>
    <row r="67" spans="1:12">
      <c r="A67">
        <v>272</v>
      </c>
      <c r="B67">
        <v>534</v>
      </c>
      <c r="C67" t="s">
        <v>919</v>
      </c>
      <c r="D67" t="s">
        <v>501</v>
      </c>
      <c r="E67" t="s">
        <v>793</v>
      </c>
      <c r="F67">
        <v>3</v>
      </c>
      <c r="G67">
        <v>1</v>
      </c>
      <c r="I67">
        <v>205</v>
      </c>
      <c r="K67" t="s">
        <v>25</v>
      </c>
      <c r="L67">
        <v>8</v>
      </c>
    </row>
    <row r="68" spans="1:12">
      <c r="A68">
        <v>305</v>
      </c>
      <c r="B68">
        <v>544</v>
      </c>
      <c r="C68" t="s">
        <v>920</v>
      </c>
      <c r="D68" t="s">
        <v>501</v>
      </c>
      <c r="E68" t="s">
        <v>793</v>
      </c>
      <c r="F68">
        <v>3</v>
      </c>
      <c r="G68">
        <v>1</v>
      </c>
      <c r="I68">
        <v>245</v>
      </c>
      <c r="K68" t="s">
        <v>550</v>
      </c>
      <c r="L68">
        <v>9</v>
      </c>
    </row>
    <row r="69" spans="1:12">
      <c r="A69">
        <v>320</v>
      </c>
      <c r="B69">
        <v>487</v>
      </c>
      <c r="C69" t="s">
        <v>921</v>
      </c>
      <c r="D69" t="s">
        <v>501</v>
      </c>
      <c r="E69" t="s">
        <v>793</v>
      </c>
      <c r="F69">
        <v>4</v>
      </c>
      <c r="G69">
        <v>1</v>
      </c>
      <c r="I69">
        <v>200</v>
      </c>
      <c r="K69" t="s">
        <v>551</v>
      </c>
      <c r="L69">
        <v>5</v>
      </c>
    </row>
    <row r="70" spans="1:12">
      <c r="A70">
        <v>280</v>
      </c>
      <c r="B70">
        <v>555</v>
      </c>
      <c r="C70" t="s">
        <v>922</v>
      </c>
      <c r="D70" t="s">
        <v>501</v>
      </c>
      <c r="E70" t="s">
        <v>793</v>
      </c>
      <c r="F70">
        <v>4</v>
      </c>
      <c r="G70">
        <v>1</v>
      </c>
      <c r="I70">
        <v>160</v>
      </c>
      <c r="K70" t="s">
        <v>545</v>
      </c>
      <c r="L70">
        <v>2</v>
      </c>
    </row>
    <row r="71" spans="1:12">
      <c r="A71">
        <v>257</v>
      </c>
      <c r="B71">
        <v>116</v>
      </c>
      <c r="C71" t="s">
        <v>923</v>
      </c>
      <c r="D71" t="s">
        <v>501</v>
      </c>
      <c r="E71" t="s">
        <v>793</v>
      </c>
      <c r="F71">
        <v>2</v>
      </c>
      <c r="G71">
        <v>1</v>
      </c>
      <c r="I71">
        <v>145</v>
      </c>
      <c r="K71" t="s">
        <v>541</v>
      </c>
      <c r="L71">
        <v>7</v>
      </c>
    </row>
    <row r="72" spans="1:12">
      <c r="A72">
        <v>270</v>
      </c>
      <c r="B72">
        <v>121</v>
      </c>
      <c r="C72" t="s">
        <v>924</v>
      </c>
      <c r="D72" t="s">
        <v>501</v>
      </c>
      <c r="E72" t="s">
        <v>793</v>
      </c>
      <c r="F72">
        <v>4</v>
      </c>
      <c r="G72">
        <v>1</v>
      </c>
      <c r="I72">
        <v>180</v>
      </c>
      <c r="K72" t="s">
        <v>542</v>
      </c>
      <c r="L72">
        <v>6</v>
      </c>
    </row>
    <row r="73" spans="1:12">
      <c r="A73">
        <v>258</v>
      </c>
      <c r="B73">
        <v>125</v>
      </c>
      <c r="C73" t="s">
        <v>925</v>
      </c>
      <c r="D73" t="s">
        <v>501</v>
      </c>
      <c r="E73" t="s">
        <v>793</v>
      </c>
      <c r="F73">
        <v>4</v>
      </c>
      <c r="G73">
        <v>1</v>
      </c>
      <c r="I73">
        <v>155</v>
      </c>
      <c r="K73" t="s">
        <v>531</v>
      </c>
      <c r="L73">
        <v>3</v>
      </c>
    </row>
    <row r="74" spans="1:12">
      <c r="A74">
        <v>329</v>
      </c>
      <c r="B74">
        <v>157</v>
      </c>
      <c r="C74" t="s">
        <v>926</v>
      </c>
      <c r="D74" t="s">
        <v>501</v>
      </c>
      <c r="E74" t="s">
        <v>793</v>
      </c>
      <c r="F74">
        <v>4</v>
      </c>
      <c r="G74">
        <v>2</v>
      </c>
      <c r="I74">
        <v>165</v>
      </c>
      <c r="K74" t="s">
        <v>523</v>
      </c>
      <c r="L74">
        <v>3</v>
      </c>
    </row>
    <row r="75" spans="1:12">
      <c r="A75">
        <v>328</v>
      </c>
      <c r="B75">
        <v>175</v>
      </c>
      <c r="C75" t="s">
        <v>927</v>
      </c>
      <c r="D75" t="s">
        <v>501</v>
      </c>
      <c r="E75" t="s">
        <v>793</v>
      </c>
      <c r="F75">
        <v>4</v>
      </c>
      <c r="G75">
        <v>1</v>
      </c>
      <c r="I75">
        <v>210</v>
      </c>
      <c r="K75" t="s">
        <v>532</v>
      </c>
      <c r="L75">
        <v>4</v>
      </c>
    </row>
    <row r="76" spans="1:12">
      <c r="A76">
        <v>322</v>
      </c>
      <c r="B76">
        <v>208</v>
      </c>
      <c r="C76" t="s">
        <v>928</v>
      </c>
      <c r="D76" t="s">
        <v>501</v>
      </c>
      <c r="E76" t="s">
        <v>793</v>
      </c>
      <c r="F76">
        <v>4</v>
      </c>
      <c r="G76">
        <v>2</v>
      </c>
      <c r="I76">
        <v>240</v>
      </c>
      <c r="K76" t="s">
        <v>147</v>
      </c>
      <c r="L76">
        <v>4</v>
      </c>
    </row>
    <row r="77" spans="1:12">
      <c r="A77">
        <v>256</v>
      </c>
      <c r="B77">
        <v>219</v>
      </c>
      <c r="C77" t="s">
        <v>929</v>
      </c>
      <c r="D77" t="s">
        <v>501</v>
      </c>
      <c r="E77" t="s">
        <v>793</v>
      </c>
      <c r="F77">
        <v>1</v>
      </c>
      <c r="G77">
        <v>1</v>
      </c>
      <c r="I77">
        <v>160</v>
      </c>
      <c r="K77" t="s">
        <v>540</v>
      </c>
      <c r="L77">
        <v>7</v>
      </c>
    </row>
    <row r="78" spans="1:12">
      <c r="A78">
        <v>10</v>
      </c>
      <c r="B78">
        <v>322</v>
      </c>
      <c r="C78" t="s">
        <v>930</v>
      </c>
      <c r="D78" t="s">
        <v>501</v>
      </c>
      <c r="E78" t="s">
        <v>793</v>
      </c>
      <c r="F78">
        <v>3</v>
      </c>
      <c r="G78">
        <v>1</v>
      </c>
      <c r="I78">
        <v>160</v>
      </c>
      <c r="K78" t="s">
        <v>503</v>
      </c>
      <c r="L78">
        <v>6</v>
      </c>
    </row>
    <row r="79" spans="1:12">
      <c r="A79">
        <v>5</v>
      </c>
      <c r="B79">
        <v>323</v>
      </c>
      <c r="C79" t="s">
        <v>931</v>
      </c>
      <c r="D79" t="s">
        <v>501</v>
      </c>
      <c r="E79" t="s">
        <v>793</v>
      </c>
      <c r="F79">
        <v>2</v>
      </c>
      <c r="G79">
        <v>1</v>
      </c>
      <c r="I79">
        <v>175</v>
      </c>
      <c r="K79" t="s">
        <v>502</v>
      </c>
      <c r="L79">
        <v>9</v>
      </c>
    </row>
    <row r="80" spans="1:12">
      <c r="A80">
        <v>899</v>
      </c>
      <c r="B80">
        <v>849</v>
      </c>
      <c r="C80" t="s">
        <v>932</v>
      </c>
      <c r="D80" t="s">
        <v>501</v>
      </c>
      <c r="E80" t="s">
        <v>796</v>
      </c>
      <c r="F80">
        <v>4</v>
      </c>
      <c r="G80">
        <v>1</v>
      </c>
      <c r="I80">
        <v>225</v>
      </c>
      <c r="K80" t="s">
        <v>144</v>
      </c>
      <c r="L80">
        <v>4</v>
      </c>
    </row>
    <row r="81" spans="1:12">
      <c r="A81">
        <v>886</v>
      </c>
      <c r="B81">
        <v>858</v>
      </c>
      <c r="C81" t="s">
        <v>933</v>
      </c>
      <c r="D81" t="s">
        <v>501</v>
      </c>
      <c r="E81" t="s">
        <v>796</v>
      </c>
      <c r="F81">
        <v>3</v>
      </c>
      <c r="G81">
        <v>1</v>
      </c>
      <c r="I81">
        <v>155</v>
      </c>
      <c r="K81" t="s">
        <v>177</v>
      </c>
      <c r="L81">
        <v>8</v>
      </c>
    </row>
    <row r="82" spans="1:12">
      <c r="A82">
        <v>882</v>
      </c>
      <c r="B82">
        <v>903</v>
      </c>
      <c r="C82" t="s">
        <v>934</v>
      </c>
      <c r="D82" t="s">
        <v>501</v>
      </c>
      <c r="E82" t="s">
        <v>796</v>
      </c>
      <c r="F82">
        <v>3</v>
      </c>
      <c r="G82">
        <v>1</v>
      </c>
      <c r="I82">
        <v>120</v>
      </c>
      <c r="K82" t="s">
        <v>580</v>
      </c>
      <c r="L82">
        <v>6</v>
      </c>
    </row>
    <row r="83" spans="1:12">
      <c r="A83">
        <v>872</v>
      </c>
      <c r="B83">
        <v>910</v>
      </c>
      <c r="C83" t="s">
        <v>935</v>
      </c>
      <c r="D83" t="s">
        <v>501</v>
      </c>
      <c r="E83" t="s">
        <v>796</v>
      </c>
      <c r="F83">
        <v>1</v>
      </c>
      <c r="G83">
        <v>1</v>
      </c>
      <c r="I83">
        <v>285</v>
      </c>
      <c r="K83" t="s">
        <v>210</v>
      </c>
      <c r="L83">
        <v>10</v>
      </c>
    </row>
    <row r="84" spans="1:12">
      <c r="A84">
        <v>943</v>
      </c>
      <c r="B84">
        <v>914</v>
      </c>
      <c r="C84" t="s">
        <v>936</v>
      </c>
      <c r="D84" t="s">
        <v>501</v>
      </c>
      <c r="E84" t="s">
        <v>796</v>
      </c>
      <c r="F84">
        <v>3</v>
      </c>
      <c r="G84">
        <v>1</v>
      </c>
      <c r="I84">
        <v>175</v>
      </c>
      <c r="K84" t="s">
        <v>130</v>
      </c>
      <c r="L84">
        <v>7</v>
      </c>
    </row>
    <row r="85" spans="1:12">
      <c r="A85">
        <v>885</v>
      </c>
      <c r="B85">
        <v>920</v>
      </c>
      <c r="C85" t="s">
        <v>937</v>
      </c>
      <c r="D85" t="s">
        <v>501</v>
      </c>
      <c r="E85" t="s">
        <v>796</v>
      </c>
      <c r="F85">
        <v>3</v>
      </c>
      <c r="G85">
        <v>1</v>
      </c>
      <c r="I85">
        <v>175</v>
      </c>
      <c r="K85" t="s">
        <v>506</v>
      </c>
      <c r="L85">
        <v>8</v>
      </c>
    </row>
    <row r="86" spans="1:12">
      <c r="A86">
        <v>876</v>
      </c>
      <c r="B86">
        <v>882</v>
      </c>
      <c r="C86" t="s">
        <v>938</v>
      </c>
      <c r="D86" t="s">
        <v>501</v>
      </c>
      <c r="E86" t="s">
        <v>796</v>
      </c>
      <c r="F86">
        <v>3</v>
      </c>
      <c r="G86">
        <v>1</v>
      </c>
      <c r="I86">
        <v>185</v>
      </c>
      <c r="K86" t="s">
        <v>65</v>
      </c>
      <c r="L86">
        <v>8</v>
      </c>
    </row>
    <row r="87" spans="1:12">
      <c r="A87">
        <v>889</v>
      </c>
      <c r="B87">
        <v>922</v>
      </c>
      <c r="C87" t="s">
        <v>939</v>
      </c>
      <c r="D87" t="s">
        <v>501</v>
      </c>
      <c r="E87" t="s">
        <v>796</v>
      </c>
      <c r="F87">
        <v>1</v>
      </c>
      <c r="G87">
        <v>1</v>
      </c>
      <c r="I87">
        <v>160</v>
      </c>
      <c r="K87" t="s">
        <v>507</v>
      </c>
      <c r="L87">
        <v>9</v>
      </c>
    </row>
    <row r="88" spans="1:12">
      <c r="A88">
        <v>900</v>
      </c>
      <c r="B88">
        <v>929</v>
      </c>
      <c r="C88" t="s">
        <v>940</v>
      </c>
      <c r="D88" t="s">
        <v>501</v>
      </c>
      <c r="E88" t="s">
        <v>796</v>
      </c>
      <c r="F88">
        <v>4</v>
      </c>
      <c r="G88">
        <v>2</v>
      </c>
      <c r="I88">
        <v>120</v>
      </c>
      <c r="K88" t="s">
        <v>581</v>
      </c>
      <c r="L88">
        <v>1</v>
      </c>
    </row>
    <row r="89" spans="1:12">
      <c r="A89">
        <v>877</v>
      </c>
      <c r="B89">
        <v>932</v>
      </c>
      <c r="C89" t="s">
        <v>941</v>
      </c>
      <c r="D89" t="s">
        <v>501</v>
      </c>
      <c r="E89" t="s">
        <v>796</v>
      </c>
      <c r="F89">
        <v>4</v>
      </c>
      <c r="G89">
        <v>1</v>
      </c>
      <c r="I89">
        <v>175</v>
      </c>
      <c r="K89" t="s">
        <v>555</v>
      </c>
      <c r="L89">
        <v>4</v>
      </c>
    </row>
    <row r="90" spans="1:12">
      <c r="A90">
        <v>850</v>
      </c>
      <c r="B90">
        <v>367</v>
      </c>
      <c r="C90" t="s">
        <v>942</v>
      </c>
      <c r="D90" t="s">
        <v>501</v>
      </c>
      <c r="E90" t="s">
        <v>796</v>
      </c>
      <c r="F90">
        <v>3</v>
      </c>
      <c r="G90">
        <v>1</v>
      </c>
      <c r="I90">
        <v>165</v>
      </c>
      <c r="K90" t="s">
        <v>82</v>
      </c>
      <c r="L90">
        <v>4</v>
      </c>
    </row>
    <row r="91" spans="1:12">
      <c r="A91">
        <v>920</v>
      </c>
      <c r="B91">
        <v>368</v>
      </c>
      <c r="C91" t="s">
        <v>943</v>
      </c>
      <c r="D91" t="s">
        <v>501</v>
      </c>
      <c r="E91" t="s">
        <v>796</v>
      </c>
      <c r="F91">
        <v>5</v>
      </c>
      <c r="G91">
        <v>2</v>
      </c>
      <c r="H91" t="s">
        <v>794</v>
      </c>
      <c r="I91">
        <v>120</v>
      </c>
      <c r="K91" t="s">
        <v>206</v>
      </c>
      <c r="L91">
        <v>2</v>
      </c>
    </row>
    <row r="92" spans="1:12">
      <c r="A92">
        <v>852</v>
      </c>
      <c r="B92">
        <v>381</v>
      </c>
      <c r="C92" t="s">
        <v>944</v>
      </c>
      <c r="D92" t="s">
        <v>501</v>
      </c>
      <c r="E92" t="s">
        <v>796</v>
      </c>
      <c r="F92">
        <v>4</v>
      </c>
      <c r="G92">
        <v>1</v>
      </c>
      <c r="I92">
        <v>180</v>
      </c>
      <c r="K92" t="s">
        <v>554</v>
      </c>
      <c r="L92">
        <v>6</v>
      </c>
    </row>
    <row r="93" spans="1:12">
      <c r="A93">
        <v>927</v>
      </c>
      <c r="B93">
        <v>387</v>
      </c>
      <c r="C93" t="s">
        <v>945</v>
      </c>
      <c r="D93" t="s">
        <v>501</v>
      </c>
      <c r="E93" t="s">
        <v>796</v>
      </c>
      <c r="F93">
        <v>4</v>
      </c>
      <c r="G93">
        <v>1</v>
      </c>
      <c r="I93">
        <v>220</v>
      </c>
      <c r="K93" t="s">
        <v>20</v>
      </c>
      <c r="L93">
        <v>4</v>
      </c>
    </row>
    <row r="94" spans="1:12">
      <c r="A94">
        <v>925</v>
      </c>
      <c r="B94">
        <v>432</v>
      </c>
      <c r="C94" t="s">
        <v>946</v>
      </c>
      <c r="D94" t="s">
        <v>501</v>
      </c>
      <c r="E94" t="s">
        <v>796</v>
      </c>
      <c r="F94">
        <v>1</v>
      </c>
      <c r="G94">
        <v>1</v>
      </c>
      <c r="I94">
        <v>160</v>
      </c>
      <c r="K94" t="s">
        <v>546</v>
      </c>
      <c r="L94">
        <v>4</v>
      </c>
    </row>
    <row r="95" spans="1:12">
      <c r="A95">
        <v>916</v>
      </c>
      <c r="B95">
        <v>434</v>
      </c>
      <c r="C95" t="s">
        <v>947</v>
      </c>
      <c r="D95" t="s">
        <v>501</v>
      </c>
      <c r="E95" t="s">
        <v>796</v>
      </c>
      <c r="F95">
        <v>4</v>
      </c>
      <c r="G95">
        <v>1</v>
      </c>
      <c r="I95">
        <v>190</v>
      </c>
      <c r="K95" t="s">
        <v>476</v>
      </c>
      <c r="L95">
        <v>4</v>
      </c>
    </row>
    <row r="96" spans="1:12">
      <c r="A96">
        <v>851</v>
      </c>
      <c r="B96">
        <v>459</v>
      </c>
      <c r="C96" t="s">
        <v>948</v>
      </c>
      <c r="D96" t="s">
        <v>501</v>
      </c>
      <c r="E96" t="s">
        <v>796</v>
      </c>
      <c r="F96">
        <v>2</v>
      </c>
      <c r="G96">
        <v>1</v>
      </c>
      <c r="I96">
        <v>135</v>
      </c>
      <c r="K96" t="s">
        <v>579</v>
      </c>
      <c r="L96">
        <v>6</v>
      </c>
    </row>
    <row r="97" spans="1:12">
      <c r="A97">
        <v>129</v>
      </c>
      <c r="B97">
        <v>616</v>
      </c>
      <c r="C97" t="s">
        <v>949</v>
      </c>
      <c r="D97" t="s">
        <v>501</v>
      </c>
      <c r="E97" t="s">
        <v>509</v>
      </c>
      <c r="F97">
        <v>3</v>
      </c>
      <c r="G97">
        <v>1</v>
      </c>
      <c r="I97">
        <v>205</v>
      </c>
      <c r="K97" t="s">
        <v>512</v>
      </c>
      <c r="L97">
        <v>9</v>
      </c>
    </row>
    <row r="98" spans="1:12">
      <c r="A98">
        <v>116</v>
      </c>
      <c r="B98">
        <v>617</v>
      </c>
      <c r="C98" t="s">
        <v>950</v>
      </c>
      <c r="D98" t="s">
        <v>501</v>
      </c>
      <c r="E98" t="s">
        <v>509</v>
      </c>
      <c r="F98">
        <v>1</v>
      </c>
      <c r="G98">
        <v>1</v>
      </c>
      <c r="I98">
        <v>180</v>
      </c>
      <c r="K98" t="s">
        <v>127</v>
      </c>
      <c r="L98">
        <v>5</v>
      </c>
    </row>
    <row r="99" spans="1:12">
      <c r="A99">
        <v>113</v>
      </c>
      <c r="B99">
        <v>648</v>
      </c>
      <c r="C99" t="s">
        <v>951</v>
      </c>
      <c r="D99" t="s">
        <v>501</v>
      </c>
      <c r="E99" t="s">
        <v>509</v>
      </c>
      <c r="F99">
        <v>1</v>
      </c>
      <c r="G99">
        <v>1</v>
      </c>
      <c r="I99">
        <v>130</v>
      </c>
      <c r="K99" t="s">
        <v>119</v>
      </c>
      <c r="L99">
        <v>5</v>
      </c>
    </row>
    <row r="100" spans="1:12">
      <c r="A100">
        <v>774</v>
      </c>
      <c r="B100">
        <v>881</v>
      </c>
      <c r="C100" t="s">
        <v>952</v>
      </c>
      <c r="D100" t="s">
        <v>501</v>
      </c>
      <c r="E100" t="s">
        <v>509</v>
      </c>
      <c r="F100">
        <v>4</v>
      </c>
      <c r="G100">
        <v>1</v>
      </c>
      <c r="I100">
        <v>215</v>
      </c>
      <c r="K100" t="s">
        <v>94</v>
      </c>
      <c r="L100">
        <v>9</v>
      </c>
    </row>
    <row r="101" spans="1:12">
      <c r="A101">
        <v>767</v>
      </c>
      <c r="B101">
        <v>900</v>
      </c>
      <c r="C101" t="s">
        <v>953</v>
      </c>
      <c r="D101" t="s">
        <v>501</v>
      </c>
      <c r="E101" t="s">
        <v>509</v>
      </c>
      <c r="F101">
        <v>1</v>
      </c>
      <c r="G101">
        <v>1</v>
      </c>
      <c r="I101">
        <v>100</v>
      </c>
      <c r="K101" t="s">
        <v>572</v>
      </c>
      <c r="L101">
        <v>8</v>
      </c>
    </row>
    <row r="102" spans="1:12">
      <c r="A102">
        <v>823</v>
      </c>
      <c r="B102">
        <v>924</v>
      </c>
      <c r="C102" t="s">
        <v>954</v>
      </c>
      <c r="D102" t="s">
        <v>501</v>
      </c>
      <c r="E102" t="s">
        <v>509</v>
      </c>
      <c r="F102">
        <v>2</v>
      </c>
      <c r="G102">
        <v>2</v>
      </c>
      <c r="H102" t="s">
        <v>794</v>
      </c>
      <c r="I102">
        <v>120</v>
      </c>
      <c r="K102" t="s">
        <v>540</v>
      </c>
      <c r="L102">
        <v>10</v>
      </c>
    </row>
    <row r="103" spans="1:12">
      <c r="A103">
        <v>772</v>
      </c>
      <c r="B103">
        <v>933</v>
      </c>
      <c r="C103" t="s">
        <v>955</v>
      </c>
      <c r="D103" t="s">
        <v>501</v>
      </c>
      <c r="E103" t="s">
        <v>509</v>
      </c>
      <c r="F103">
        <v>3</v>
      </c>
      <c r="G103">
        <v>2</v>
      </c>
      <c r="H103" t="s">
        <v>794</v>
      </c>
      <c r="I103">
        <v>170</v>
      </c>
      <c r="K103" t="s">
        <v>226</v>
      </c>
      <c r="L103">
        <v>7</v>
      </c>
    </row>
    <row r="104" spans="1:12">
      <c r="A104">
        <v>762</v>
      </c>
      <c r="B104">
        <v>944</v>
      </c>
      <c r="C104" t="s">
        <v>956</v>
      </c>
      <c r="D104" t="s">
        <v>501</v>
      </c>
      <c r="E104" t="s">
        <v>509</v>
      </c>
      <c r="F104">
        <v>1</v>
      </c>
      <c r="G104">
        <v>1</v>
      </c>
      <c r="I104">
        <v>135</v>
      </c>
      <c r="K104" t="s">
        <v>148</v>
      </c>
      <c r="L104">
        <v>9</v>
      </c>
    </row>
    <row r="105" spans="1:12">
      <c r="A105">
        <v>240</v>
      </c>
      <c r="B105">
        <v>568</v>
      </c>
      <c r="C105" t="s">
        <v>957</v>
      </c>
      <c r="D105" t="s">
        <v>501</v>
      </c>
      <c r="E105" t="s">
        <v>509</v>
      </c>
      <c r="F105">
        <v>1</v>
      </c>
      <c r="G105">
        <v>1</v>
      </c>
      <c r="I105">
        <v>185</v>
      </c>
      <c r="K105" t="s">
        <v>9</v>
      </c>
      <c r="L105">
        <v>12</v>
      </c>
    </row>
    <row r="106" spans="1:12">
      <c r="A106">
        <v>233</v>
      </c>
      <c r="B106">
        <v>570</v>
      </c>
      <c r="C106" t="s">
        <v>958</v>
      </c>
      <c r="D106" t="s">
        <v>501</v>
      </c>
      <c r="E106" t="s">
        <v>509</v>
      </c>
      <c r="F106">
        <v>2</v>
      </c>
      <c r="G106">
        <v>2</v>
      </c>
      <c r="H106" t="s">
        <v>794</v>
      </c>
      <c r="I106">
        <v>100</v>
      </c>
      <c r="K106" t="s">
        <v>231</v>
      </c>
      <c r="L106">
        <v>7</v>
      </c>
    </row>
    <row r="107" spans="1:12">
      <c r="A107">
        <v>230</v>
      </c>
      <c r="B107">
        <v>207</v>
      </c>
      <c r="C107" t="s">
        <v>959</v>
      </c>
      <c r="D107" t="s">
        <v>501</v>
      </c>
      <c r="E107" t="s">
        <v>509</v>
      </c>
      <c r="F107">
        <v>2</v>
      </c>
      <c r="G107">
        <v>2</v>
      </c>
      <c r="H107" t="s">
        <v>794</v>
      </c>
      <c r="I107">
        <v>130</v>
      </c>
      <c r="K107" t="s">
        <v>534</v>
      </c>
      <c r="L107">
        <v>8</v>
      </c>
    </row>
    <row r="108" spans="1:12">
      <c r="A108">
        <v>220</v>
      </c>
      <c r="B108">
        <v>241</v>
      </c>
      <c r="C108" t="s">
        <v>960</v>
      </c>
      <c r="D108" t="s">
        <v>501</v>
      </c>
      <c r="E108" t="s">
        <v>509</v>
      </c>
      <c r="F108">
        <v>1</v>
      </c>
      <c r="G108">
        <v>1</v>
      </c>
      <c r="I108">
        <v>125</v>
      </c>
      <c r="K108" t="s">
        <v>532</v>
      </c>
      <c r="L108">
        <v>13</v>
      </c>
    </row>
    <row r="109" spans="1:12">
      <c r="A109">
        <v>218</v>
      </c>
      <c r="B109">
        <v>244</v>
      </c>
      <c r="C109" t="s">
        <v>961</v>
      </c>
      <c r="D109" t="s">
        <v>501</v>
      </c>
      <c r="E109" t="s">
        <v>509</v>
      </c>
      <c r="F109">
        <v>3</v>
      </c>
      <c r="G109">
        <v>1</v>
      </c>
      <c r="I109">
        <v>85</v>
      </c>
      <c r="K109" t="s">
        <v>79</v>
      </c>
      <c r="L109">
        <v>10</v>
      </c>
    </row>
    <row r="110" spans="1:12">
      <c r="A110">
        <v>97</v>
      </c>
      <c r="B110">
        <v>287</v>
      </c>
      <c r="C110" t="s">
        <v>962</v>
      </c>
      <c r="D110" t="s">
        <v>501</v>
      </c>
      <c r="E110" t="s">
        <v>509</v>
      </c>
      <c r="F110">
        <v>1</v>
      </c>
      <c r="G110">
        <v>1</v>
      </c>
      <c r="I110">
        <v>120</v>
      </c>
      <c r="K110" t="s">
        <v>120</v>
      </c>
      <c r="L110">
        <v>5</v>
      </c>
    </row>
    <row r="111" spans="1:12">
      <c r="A111">
        <v>794</v>
      </c>
      <c r="B111">
        <v>388</v>
      </c>
      <c r="C111" t="s">
        <v>963</v>
      </c>
      <c r="D111" t="s">
        <v>501</v>
      </c>
      <c r="E111" t="s">
        <v>509</v>
      </c>
      <c r="F111">
        <v>3</v>
      </c>
      <c r="G111">
        <v>2</v>
      </c>
      <c r="H111" t="s">
        <v>794</v>
      </c>
      <c r="I111">
        <v>110</v>
      </c>
      <c r="K111" t="s">
        <v>197</v>
      </c>
      <c r="L111">
        <v>6</v>
      </c>
    </row>
    <row r="112" spans="1:12">
      <c r="A112">
        <v>782</v>
      </c>
      <c r="B112">
        <v>404</v>
      </c>
      <c r="C112" t="s">
        <v>964</v>
      </c>
      <c r="D112" t="s">
        <v>501</v>
      </c>
      <c r="E112" t="s">
        <v>509</v>
      </c>
      <c r="F112">
        <v>3</v>
      </c>
      <c r="G112">
        <v>1</v>
      </c>
      <c r="I112">
        <v>135</v>
      </c>
      <c r="K112" t="s">
        <v>576</v>
      </c>
      <c r="L112">
        <v>10</v>
      </c>
    </row>
    <row r="113" spans="1:12">
      <c r="A113">
        <v>745</v>
      </c>
      <c r="B113">
        <v>441</v>
      </c>
      <c r="C113" t="s">
        <v>965</v>
      </c>
      <c r="D113" t="s">
        <v>501</v>
      </c>
      <c r="E113" t="s">
        <v>509</v>
      </c>
      <c r="F113">
        <v>3</v>
      </c>
      <c r="G113">
        <v>1</v>
      </c>
      <c r="I113">
        <v>85</v>
      </c>
      <c r="K113" t="s">
        <v>568</v>
      </c>
      <c r="L113">
        <v>5</v>
      </c>
    </row>
    <row r="114" spans="1:12">
      <c r="A114">
        <v>735</v>
      </c>
      <c r="B114">
        <v>449</v>
      </c>
      <c r="C114" t="s">
        <v>966</v>
      </c>
      <c r="D114" t="s">
        <v>501</v>
      </c>
      <c r="E114" t="s">
        <v>509</v>
      </c>
      <c r="F114">
        <v>3</v>
      </c>
      <c r="G114">
        <v>1</v>
      </c>
      <c r="I114">
        <v>55</v>
      </c>
      <c r="K114" t="s">
        <v>503</v>
      </c>
      <c r="L114">
        <v>6</v>
      </c>
    </row>
    <row r="115" spans="1:12">
      <c r="A115">
        <v>732</v>
      </c>
      <c r="B115">
        <v>456</v>
      </c>
      <c r="C115" t="s">
        <v>967</v>
      </c>
      <c r="D115" t="s">
        <v>501</v>
      </c>
      <c r="E115" t="s">
        <v>509</v>
      </c>
      <c r="F115">
        <v>1</v>
      </c>
      <c r="G115">
        <v>1</v>
      </c>
      <c r="I115">
        <v>125</v>
      </c>
      <c r="K115" t="s">
        <v>508</v>
      </c>
      <c r="L115">
        <v>8</v>
      </c>
    </row>
    <row r="116" spans="1:12">
      <c r="A116">
        <v>741</v>
      </c>
      <c r="B116">
        <v>460</v>
      </c>
      <c r="C116" t="s">
        <v>968</v>
      </c>
      <c r="D116" t="s">
        <v>501</v>
      </c>
      <c r="E116" t="s">
        <v>509</v>
      </c>
      <c r="F116">
        <v>2</v>
      </c>
      <c r="G116">
        <v>1</v>
      </c>
      <c r="I116">
        <v>105</v>
      </c>
      <c r="K116" t="s">
        <v>567</v>
      </c>
      <c r="L116">
        <v>8</v>
      </c>
    </row>
    <row r="117" spans="1:12">
      <c r="A117">
        <v>164</v>
      </c>
      <c r="B117">
        <v>587</v>
      </c>
      <c r="C117" t="s">
        <v>969</v>
      </c>
      <c r="D117" t="s">
        <v>501</v>
      </c>
      <c r="E117" t="s">
        <v>504</v>
      </c>
      <c r="F117">
        <v>3</v>
      </c>
      <c r="G117">
        <v>2</v>
      </c>
      <c r="I117">
        <v>65</v>
      </c>
      <c r="K117" t="s">
        <v>516</v>
      </c>
      <c r="L117">
        <v>7</v>
      </c>
    </row>
    <row r="118" spans="1:12">
      <c r="A118">
        <v>56</v>
      </c>
      <c r="B118">
        <v>593</v>
      </c>
      <c r="C118" t="s">
        <v>970</v>
      </c>
      <c r="D118" t="s">
        <v>501</v>
      </c>
      <c r="E118" t="s">
        <v>504</v>
      </c>
      <c r="F118">
        <v>1</v>
      </c>
      <c r="G118">
        <v>1</v>
      </c>
      <c r="I118">
        <v>185</v>
      </c>
      <c r="K118" t="s">
        <v>79</v>
      </c>
      <c r="L118">
        <v>8</v>
      </c>
    </row>
    <row r="119" spans="1:12">
      <c r="A119">
        <v>153</v>
      </c>
      <c r="B119">
        <v>619</v>
      </c>
      <c r="C119" t="s">
        <v>971</v>
      </c>
      <c r="D119" t="s">
        <v>501</v>
      </c>
      <c r="E119" t="s">
        <v>504</v>
      </c>
      <c r="F119">
        <v>3</v>
      </c>
      <c r="G119">
        <v>1</v>
      </c>
      <c r="I119">
        <v>115</v>
      </c>
      <c r="K119" t="s">
        <v>211</v>
      </c>
      <c r="L119">
        <v>9</v>
      </c>
    </row>
    <row r="120" spans="1:12">
      <c r="A120">
        <v>155</v>
      </c>
      <c r="B120">
        <v>624</v>
      </c>
      <c r="C120" t="s">
        <v>972</v>
      </c>
      <c r="D120" t="s">
        <v>501</v>
      </c>
      <c r="E120" t="s">
        <v>504</v>
      </c>
      <c r="F120">
        <v>1</v>
      </c>
      <c r="G120">
        <v>1</v>
      </c>
      <c r="I120">
        <v>50</v>
      </c>
      <c r="K120" t="s">
        <v>520</v>
      </c>
      <c r="L120">
        <v>5</v>
      </c>
    </row>
    <row r="121" spans="1:12">
      <c r="A121">
        <v>76</v>
      </c>
      <c r="B121">
        <v>630</v>
      </c>
      <c r="C121" t="s">
        <v>973</v>
      </c>
      <c r="D121" t="s">
        <v>501</v>
      </c>
      <c r="E121" t="s">
        <v>504</v>
      </c>
      <c r="F121">
        <v>1</v>
      </c>
      <c r="G121">
        <v>1</v>
      </c>
      <c r="I121">
        <v>180</v>
      </c>
      <c r="K121" t="s">
        <v>18</v>
      </c>
      <c r="L121">
        <v>7</v>
      </c>
    </row>
    <row r="122" spans="1:12">
      <c r="A122">
        <v>73</v>
      </c>
      <c r="B122">
        <v>642</v>
      </c>
      <c r="C122" t="s">
        <v>974</v>
      </c>
      <c r="D122" t="s">
        <v>501</v>
      </c>
      <c r="E122" t="s">
        <v>504</v>
      </c>
      <c r="F122">
        <v>1</v>
      </c>
      <c r="G122">
        <v>1</v>
      </c>
      <c r="I122">
        <v>230</v>
      </c>
      <c r="K122" t="s">
        <v>97</v>
      </c>
      <c r="L122">
        <v>8</v>
      </c>
    </row>
    <row r="123" spans="1:12">
      <c r="A123">
        <v>72</v>
      </c>
      <c r="B123">
        <v>645</v>
      </c>
      <c r="C123" t="s">
        <v>975</v>
      </c>
      <c r="D123" t="s">
        <v>501</v>
      </c>
      <c r="E123" t="s">
        <v>504</v>
      </c>
      <c r="F123">
        <v>2</v>
      </c>
      <c r="G123">
        <v>1</v>
      </c>
      <c r="I123">
        <v>165</v>
      </c>
      <c r="K123" t="s">
        <v>15</v>
      </c>
      <c r="L123">
        <v>6</v>
      </c>
    </row>
    <row r="124" spans="1:12">
      <c r="A124">
        <v>80</v>
      </c>
      <c r="B124">
        <v>646</v>
      </c>
      <c r="C124" t="s">
        <v>976</v>
      </c>
      <c r="D124" t="s">
        <v>501</v>
      </c>
      <c r="E124" t="s">
        <v>504</v>
      </c>
      <c r="F124">
        <v>3</v>
      </c>
      <c r="G124">
        <v>1</v>
      </c>
      <c r="I124">
        <v>145</v>
      </c>
      <c r="K124" t="s">
        <v>507</v>
      </c>
      <c r="L124">
        <v>7</v>
      </c>
    </row>
    <row r="125" spans="1:12">
      <c r="A125">
        <v>87</v>
      </c>
      <c r="B125">
        <v>652</v>
      </c>
      <c r="C125" t="s">
        <v>977</v>
      </c>
      <c r="D125" t="s">
        <v>501</v>
      </c>
      <c r="E125" t="s">
        <v>504</v>
      </c>
      <c r="F125">
        <v>1</v>
      </c>
      <c r="G125">
        <v>2</v>
      </c>
      <c r="I125">
        <v>155</v>
      </c>
      <c r="K125" t="s">
        <v>508</v>
      </c>
      <c r="L125">
        <v>12</v>
      </c>
    </row>
    <row r="126" spans="1:12">
      <c r="A126">
        <v>60</v>
      </c>
      <c r="B126">
        <v>557</v>
      </c>
      <c r="C126" t="s">
        <v>978</v>
      </c>
      <c r="D126" t="s">
        <v>501</v>
      </c>
      <c r="E126" t="s">
        <v>504</v>
      </c>
      <c r="F126">
        <v>1</v>
      </c>
      <c r="G126">
        <v>1</v>
      </c>
      <c r="I126">
        <v>105</v>
      </c>
      <c r="K126" t="s">
        <v>84</v>
      </c>
      <c r="L126">
        <v>6</v>
      </c>
    </row>
    <row r="127" spans="1:12">
      <c r="A127">
        <v>178</v>
      </c>
      <c r="B127">
        <v>221</v>
      </c>
      <c r="C127" t="s">
        <v>979</v>
      </c>
      <c r="D127" t="s">
        <v>501</v>
      </c>
      <c r="E127" t="s">
        <v>504</v>
      </c>
      <c r="F127">
        <v>2</v>
      </c>
      <c r="G127">
        <v>1</v>
      </c>
      <c r="I127">
        <v>140</v>
      </c>
      <c r="K127" t="s">
        <v>166</v>
      </c>
      <c r="L127">
        <v>6</v>
      </c>
    </row>
    <row r="128" spans="1:12">
      <c r="A128">
        <v>186</v>
      </c>
      <c r="B128">
        <v>226</v>
      </c>
      <c r="C128" t="s">
        <v>980</v>
      </c>
      <c r="D128" t="s">
        <v>501</v>
      </c>
      <c r="E128" t="s">
        <v>504</v>
      </c>
      <c r="F128">
        <v>1</v>
      </c>
      <c r="G128">
        <v>1</v>
      </c>
      <c r="I128">
        <v>145</v>
      </c>
      <c r="K128" t="s">
        <v>527</v>
      </c>
      <c r="L128">
        <v>7</v>
      </c>
    </row>
    <row r="129" spans="1:12">
      <c r="A129">
        <v>142</v>
      </c>
      <c r="B129">
        <v>230</v>
      </c>
      <c r="C129" t="s">
        <v>981</v>
      </c>
      <c r="D129" t="s">
        <v>501</v>
      </c>
      <c r="E129" t="s">
        <v>504</v>
      </c>
      <c r="F129">
        <v>2</v>
      </c>
      <c r="G129">
        <v>2</v>
      </c>
      <c r="I129">
        <v>100</v>
      </c>
      <c r="K129" t="s">
        <v>518</v>
      </c>
      <c r="L129">
        <v>11</v>
      </c>
    </row>
    <row r="130" spans="1:12">
      <c r="A130">
        <v>146</v>
      </c>
      <c r="B130">
        <v>231</v>
      </c>
      <c r="C130" t="s">
        <v>982</v>
      </c>
      <c r="D130" t="s">
        <v>501</v>
      </c>
      <c r="E130" t="s">
        <v>504</v>
      </c>
      <c r="F130">
        <v>3</v>
      </c>
      <c r="G130">
        <v>1</v>
      </c>
      <c r="I130">
        <v>90</v>
      </c>
      <c r="J130" t="s">
        <v>983</v>
      </c>
      <c r="K130" t="s">
        <v>193</v>
      </c>
      <c r="L130">
        <v>12</v>
      </c>
    </row>
    <row r="131" spans="1:12">
      <c r="A131">
        <v>131</v>
      </c>
      <c r="B131">
        <v>234</v>
      </c>
      <c r="C131" t="s">
        <v>984</v>
      </c>
      <c r="D131" t="s">
        <v>501</v>
      </c>
      <c r="E131" t="s">
        <v>504</v>
      </c>
      <c r="F131">
        <v>3</v>
      </c>
      <c r="G131">
        <v>1</v>
      </c>
      <c r="I131">
        <v>85</v>
      </c>
      <c r="K131" t="s">
        <v>513</v>
      </c>
      <c r="L131">
        <v>6</v>
      </c>
    </row>
    <row r="132" spans="1:12">
      <c r="A132">
        <v>136</v>
      </c>
      <c r="B132">
        <v>238</v>
      </c>
      <c r="C132" t="s">
        <v>985</v>
      </c>
      <c r="D132" t="s">
        <v>501</v>
      </c>
      <c r="E132" t="s">
        <v>504</v>
      </c>
      <c r="F132">
        <v>2</v>
      </c>
      <c r="G132">
        <v>1</v>
      </c>
      <c r="I132">
        <v>115</v>
      </c>
      <c r="K132" t="s">
        <v>517</v>
      </c>
      <c r="L132">
        <v>6</v>
      </c>
    </row>
    <row r="133" spans="1:12">
      <c r="A133">
        <v>133</v>
      </c>
      <c r="B133">
        <v>248</v>
      </c>
      <c r="C133" t="s">
        <v>986</v>
      </c>
      <c r="D133" t="s">
        <v>501</v>
      </c>
      <c r="E133" t="s">
        <v>504</v>
      </c>
      <c r="F133">
        <v>3</v>
      </c>
      <c r="G133">
        <v>1</v>
      </c>
      <c r="H133" t="s">
        <v>794</v>
      </c>
      <c r="I133">
        <v>135</v>
      </c>
      <c r="K133" t="s">
        <v>68</v>
      </c>
      <c r="L133">
        <v>2</v>
      </c>
    </row>
    <row r="134" spans="1:12">
      <c r="A134">
        <v>176</v>
      </c>
      <c r="B134">
        <v>249</v>
      </c>
      <c r="C134" t="s">
        <v>987</v>
      </c>
      <c r="D134" t="s">
        <v>501</v>
      </c>
      <c r="E134" t="s">
        <v>504</v>
      </c>
      <c r="F134">
        <v>3</v>
      </c>
      <c r="G134">
        <v>1</v>
      </c>
      <c r="I134">
        <v>145</v>
      </c>
      <c r="K134" t="s">
        <v>526</v>
      </c>
      <c r="L134">
        <v>5</v>
      </c>
    </row>
    <row r="135" spans="1:12">
      <c r="A135">
        <v>177</v>
      </c>
      <c r="B135">
        <v>254</v>
      </c>
      <c r="C135" t="s">
        <v>988</v>
      </c>
      <c r="D135" t="s">
        <v>501</v>
      </c>
      <c r="E135" t="s">
        <v>504</v>
      </c>
      <c r="F135">
        <v>1</v>
      </c>
      <c r="G135">
        <v>1</v>
      </c>
      <c r="I135">
        <v>105</v>
      </c>
      <c r="K135" t="s">
        <v>527</v>
      </c>
      <c r="L135">
        <v>6</v>
      </c>
    </row>
    <row r="136" spans="1:12">
      <c r="A136">
        <v>173</v>
      </c>
      <c r="B136">
        <v>258</v>
      </c>
      <c r="C136" t="s">
        <v>989</v>
      </c>
      <c r="D136" t="s">
        <v>501</v>
      </c>
      <c r="E136" t="s">
        <v>504</v>
      </c>
      <c r="F136">
        <v>2</v>
      </c>
      <c r="G136">
        <v>1</v>
      </c>
      <c r="I136">
        <v>140</v>
      </c>
      <c r="K136" t="s">
        <v>523</v>
      </c>
      <c r="L136">
        <v>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B0636-90E0-4F83-B6BC-8FA7A29429C8}">
  <dimension ref="A1:AA86"/>
  <sheetViews>
    <sheetView topLeftCell="M1" workbookViewId="0">
      <selection activeCell="Z1" sqref="Z1:AA1"/>
    </sheetView>
  </sheetViews>
  <sheetFormatPr defaultRowHeight="14.5"/>
  <cols>
    <col min="1" max="13" width="8.7265625" style="1"/>
    <col min="14" max="14" width="8.08984375" style="1" bestFit="1" customWidth="1"/>
    <col min="15" max="15" width="11.26953125" style="1" bestFit="1" customWidth="1"/>
    <col min="16" max="16" width="11.08984375" style="1" bestFit="1" customWidth="1"/>
    <col min="17" max="20" width="8.7265625" style="1"/>
    <col min="21" max="21" width="10" style="1" bestFit="1" customWidth="1"/>
    <col min="22" max="22" width="8.36328125" bestFit="1" customWidth="1"/>
    <col min="23" max="23" width="12.453125" bestFit="1" customWidth="1"/>
    <col min="24" max="24" width="10.54296875" bestFit="1" customWidth="1"/>
    <col min="25" max="25" width="12.26953125" style="7" customWidth="1"/>
    <col min="26" max="26" width="17.6328125" customWidth="1"/>
    <col min="27" max="27" width="17.90625" customWidth="1"/>
  </cols>
  <sheetData>
    <row r="1" spans="1:27" ht="15" thickBot="1">
      <c r="A1" s="54" t="s">
        <v>487</v>
      </c>
      <c r="B1" s="55" t="s">
        <v>488</v>
      </c>
      <c r="C1" s="55" t="s">
        <v>990</v>
      </c>
      <c r="D1" s="56" t="s">
        <v>1054</v>
      </c>
      <c r="E1" s="55" t="s">
        <v>489</v>
      </c>
      <c r="F1" s="55" t="s">
        <v>490</v>
      </c>
      <c r="G1" s="55" t="s">
        <v>788</v>
      </c>
      <c r="H1" s="55" t="s">
        <v>491</v>
      </c>
      <c r="I1" s="55" t="s">
        <v>789</v>
      </c>
      <c r="J1" s="57" t="s">
        <v>492</v>
      </c>
      <c r="K1" s="55" t="s">
        <v>493</v>
      </c>
      <c r="L1" s="55" t="s">
        <v>494</v>
      </c>
      <c r="M1" s="55" t="s">
        <v>495</v>
      </c>
      <c r="N1" s="55" t="s">
        <v>496</v>
      </c>
      <c r="O1" s="55" t="s">
        <v>790</v>
      </c>
      <c r="P1" s="55" t="s">
        <v>791</v>
      </c>
      <c r="Q1" s="55" t="s">
        <v>497</v>
      </c>
      <c r="R1" s="55" t="s">
        <v>498</v>
      </c>
      <c r="S1" s="55" t="s">
        <v>499</v>
      </c>
      <c r="T1" s="55" t="s">
        <v>500</v>
      </c>
      <c r="U1" s="55" t="s">
        <v>792</v>
      </c>
      <c r="V1" s="55" t="s">
        <v>1066</v>
      </c>
      <c r="W1" s="112" t="s">
        <v>1067</v>
      </c>
      <c r="X1" s="112" t="s">
        <v>1068</v>
      </c>
      <c r="Y1" s="112" t="s">
        <v>1069</v>
      </c>
      <c r="Z1" s="112" t="s">
        <v>1070</v>
      </c>
      <c r="AA1" s="113" t="s">
        <v>1071</v>
      </c>
    </row>
    <row r="2" spans="1:27">
      <c r="A2" s="58" t="s">
        <v>501</v>
      </c>
      <c r="B2" s="59" t="s">
        <v>504</v>
      </c>
      <c r="C2" s="59" t="s">
        <v>0</v>
      </c>
      <c r="D2" s="59">
        <v>175</v>
      </c>
      <c r="E2" s="59">
        <v>2</v>
      </c>
      <c r="F2" s="59">
        <v>1</v>
      </c>
      <c r="G2" s="59"/>
      <c r="H2" s="59">
        <v>90</v>
      </c>
      <c r="I2" s="59"/>
      <c r="J2" s="60">
        <v>2.13</v>
      </c>
      <c r="K2" s="59">
        <v>7</v>
      </c>
      <c r="L2" s="59">
        <v>50</v>
      </c>
      <c r="M2" s="59">
        <v>40</v>
      </c>
      <c r="N2" s="59">
        <v>39</v>
      </c>
      <c r="O2" s="59">
        <v>4</v>
      </c>
      <c r="P2" s="59">
        <v>23.6</v>
      </c>
      <c r="Q2" s="59">
        <v>1</v>
      </c>
      <c r="R2" s="59">
        <v>1</v>
      </c>
      <c r="S2" s="59"/>
      <c r="T2" s="59"/>
      <c r="U2" s="59"/>
      <c r="V2" s="61"/>
      <c r="W2" s="62">
        <v>0.3</v>
      </c>
      <c r="X2" s="62">
        <f>7.12-6.04</f>
        <v>1.08</v>
      </c>
      <c r="Y2" s="62" t="s">
        <v>991</v>
      </c>
      <c r="Z2" s="63">
        <v>45474</v>
      </c>
      <c r="AA2" s="64">
        <v>45475</v>
      </c>
    </row>
    <row r="3" spans="1:27">
      <c r="A3" s="65" t="s">
        <v>501</v>
      </c>
      <c r="B3" s="1" t="s">
        <v>504</v>
      </c>
      <c r="C3" s="1" t="s">
        <v>0</v>
      </c>
      <c r="D3" s="1">
        <v>174</v>
      </c>
      <c r="E3" s="1">
        <v>2</v>
      </c>
      <c r="F3" s="1">
        <v>2</v>
      </c>
      <c r="H3" s="1">
        <v>160</v>
      </c>
      <c r="J3" s="66">
        <v>3.58</v>
      </c>
      <c r="K3" s="1">
        <v>8</v>
      </c>
      <c r="L3" s="1">
        <v>80</v>
      </c>
      <c r="M3" s="1">
        <v>85</v>
      </c>
      <c r="N3" s="1">
        <v>63</v>
      </c>
      <c r="O3" s="1">
        <v>5</v>
      </c>
      <c r="P3" s="1">
        <v>31.7</v>
      </c>
      <c r="Q3" s="1">
        <v>1</v>
      </c>
      <c r="R3" s="1">
        <v>1</v>
      </c>
      <c r="S3" s="1">
        <v>1</v>
      </c>
      <c r="W3" s="7">
        <v>1.2</v>
      </c>
      <c r="X3" s="7">
        <f>8.11-6.04</f>
        <v>2.0699999999999994</v>
      </c>
      <c r="Y3" s="7" t="s">
        <v>991</v>
      </c>
      <c r="Z3" s="67">
        <v>45474</v>
      </c>
      <c r="AA3" s="68">
        <v>45475</v>
      </c>
    </row>
    <row r="4" spans="1:27">
      <c r="A4" s="65" t="s">
        <v>501</v>
      </c>
      <c r="B4" s="1" t="s">
        <v>504</v>
      </c>
      <c r="C4" s="1" t="s">
        <v>236</v>
      </c>
      <c r="D4" s="1">
        <v>192</v>
      </c>
      <c r="E4" s="1">
        <v>1</v>
      </c>
      <c r="F4" s="1">
        <v>2</v>
      </c>
      <c r="H4" s="1">
        <v>260</v>
      </c>
      <c r="J4" s="66">
        <v>4.42</v>
      </c>
      <c r="K4" s="1">
        <v>12</v>
      </c>
      <c r="L4" s="1">
        <v>100</v>
      </c>
      <c r="M4" s="1">
        <v>90</v>
      </c>
      <c r="N4" s="1">
        <v>101</v>
      </c>
      <c r="O4" s="1">
        <v>5</v>
      </c>
      <c r="P4" s="1">
        <v>38.4</v>
      </c>
      <c r="Q4" s="1">
        <v>1</v>
      </c>
      <c r="W4" s="7">
        <v>2.4</v>
      </c>
      <c r="X4" s="7">
        <f>6.72-2.85</f>
        <v>3.8699999999999997</v>
      </c>
      <c r="Y4" s="7" t="s">
        <v>991</v>
      </c>
      <c r="Z4" s="67">
        <v>45474</v>
      </c>
      <c r="AA4" s="68">
        <v>45475</v>
      </c>
    </row>
    <row r="5" spans="1:27">
      <c r="A5" s="65" t="s">
        <v>501</v>
      </c>
      <c r="B5" s="1" t="s">
        <v>504</v>
      </c>
      <c r="C5" s="1" t="s">
        <v>236</v>
      </c>
      <c r="D5" s="1">
        <v>191</v>
      </c>
      <c r="E5" s="1">
        <v>1</v>
      </c>
      <c r="F5" s="1">
        <v>2</v>
      </c>
      <c r="H5" s="1">
        <v>180</v>
      </c>
      <c r="J5" s="66">
        <v>4.3099999999999996</v>
      </c>
      <c r="K5" s="1">
        <v>6</v>
      </c>
      <c r="L5" s="1">
        <v>90</v>
      </c>
      <c r="M5" s="1">
        <v>95</v>
      </c>
      <c r="N5" s="1">
        <v>105</v>
      </c>
      <c r="O5" s="1">
        <v>5</v>
      </c>
      <c r="P5" s="1">
        <v>35.700000000000003</v>
      </c>
      <c r="W5" s="7">
        <v>1.6</v>
      </c>
      <c r="X5" s="7">
        <f>8.8-6.04</f>
        <v>2.7600000000000007</v>
      </c>
      <c r="Y5" s="7" t="s">
        <v>991</v>
      </c>
      <c r="Z5" s="67">
        <v>45474</v>
      </c>
      <c r="AA5" s="68">
        <v>45475</v>
      </c>
    </row>
    <row r="6" spans="1:27">
      <c r="A6" s="65" t="s">
        <v>501</v>
      </c>
      <c r="B6" s="1" t="s">
        <v>504</v>
      </c>
      <c r="C6" s="1" t="s">
        <v>236</v>
      </c>
      <c r="D6" s="1">
        <v>194</v>
      </c>
      <c r="E6" s="1">
        <v>1</v>
      </c>
      <c r="F6" s="1">
        <v>2</v>
      </c>
      <c r="H6" s="1">
        <v>285</v>
      </c>
      <c r="J6" s="66">
        <v>3.6</v>
      </c>
      <c r="K6" s="1">
        <v>13</v>
      </c>
      <c r="L6" s="1">
        <v>100</v>
      </c>
      <c r="M6" s="1">
        <v>106</v>
      </c>
      <c r="N6" s="1">
        <v>110</v>
      </c>
      <c r="O6" s="1">
        <v>5</v>
      </c>
      <c r="P6" s="1">
        <v>40.700000000000003</v>
      </c>
      <c r="Q6" s="1">
        <v>1</v>
      </c>
      <c r="W6" s="7">
        <v>2.8</v>
      </c>
      <c r="X6" s="7">
        <f>6.59-2.85</f>
        <v>3.7399999999999998</v>
      </c>
      <c r="Y6" s="7" t="s">
        <v>991</v>
      </c>
      <c r="Z6" s="67">
        <v>45474</v>
      </c>
      <c r="AA6" s="68">
        <v>45475</v>
      </c>
    </row>
    <row r="7" spans="1:27">
      <c r="A7" s="65" t="s">
        <v>501</v>
      </c>
      <c r="B7" s="1" t="s">
        <v>504</v>
      </c>
      <c r="C7" s="1" t="s">
        <v>236</v>
      </c>
      <c r="D7" s="1">
        <v>196</v>
      </c>
      <c r="E7" s="1">
        <v>1</v>
      </c>
      <c r="F7" s="1">
        <v>2</v>
      </c>
      <c r="H7" s="1">
        <v>240</v>
      </c>
      <c r="J7" s="66">
        <v>5.65</v>
      </c>
      <c r="K7" s="1">
        <v>8</v>
      </c>
      <c r="L7" s="1">
        <v>135</v>
      </c>
      <c r="M7" s="1">
        <v>110</v>
      </c>
      <c r="N7" s="1">
        <v>110</v>
      </c>
      <c r="O7" s="1">
        <v>5</v>
      </c>
      <c r="P7" s="69">
        <v>32</v>
      </c>
      <c r="S7" s="1">
        <v>1</v>
      </c>
      <c r="W7" s="7">
        <v>3.3</v>
      </c>
      <c r="X7" s="7">
        <f>5.84-2.5</f>
        <v>3.34</v>
      </c>
      <c r="Y7" s="7" t="s">
        <v>992</v>
      </c>
      <c r="Z7" s="67">
        <v>45474</v>
      </c>
      <c r="AA7" s="68">
        <v>45475</v>
      </c>
    </row>
    <row r="8" spans="1:27">
      <c r="A8" s="65" t="s">
        <v>501</v>
      </c>
      <c r="B8" s="1" t="s">
        <v>504</v>
      </c>
      <c r="C8" s="1" t="s">
        <v>0</v>
      </c>
      <c r="D8" s="1">
        <v>180</v>
      </c>
      <c r="E8" s="1">
        <v>2</v>
      </c>
      <c r="F8" s="1">
        <v>1</v>
      </c>
      <c r="H8" s="1">
        <v>205</v>
      </c>
      <c r="J8" s="66">
        <v>3.7</v>
      </c>
      <c r="K8" s="1">
        <v>5</v>
      </c>
      <c r="L8" s="1">
        <v>75</v>
      </c>
      <c r="M8" s="1">
        <v>72</v>
      </c>
      <c r="N8" s="1">
        <v>74</v>
      </c>
      <c r="O8" s="1">
        <v>5</v>
      </c>
      <c r="P8" s="1">
        <v>31.6</v>
      </c>
      <c r="R8" s="1">
        <v>1</v>
      </c>
      <c r="S8" s="1">
        <v>1</v>
      </c>
      <c r="W8" s="7">
        <v>0.9</v>
      </c>
      <c r="X8" s="7">
        <f>4.1-2.85</f>
        <v>1.2499999999999996</v>
      </c>
      <c r="Y8" s="7" t="s">
        <v>991</v>
      </c>
      <c r="Z8" s="67">
        <v>45474</v>
      </c>
      <c r="AA8" s="68">
        <v>45475</v>
      </c>
    </row>
    <row r="9" spans="1:27">
      <c r="A9" s="65" t="s">
        <v>501</v>
      </c>
      <c r="B9" s="1" t="s">
        <v>504</v>
      </c>
      <c r="C9" s="1" t="s">
        <v>0</v>
      </c>
      <c r="D9" s="1">
        <v>187</v>
      </c>
      <c r="E9" s="1">
        <v>3</v>
      </c>
      <c r="F9" s="1">
        <v>2</v>
      </c>
      <c r="H9" s="1">
        <v>145</v>
      </c>
      <c r="J9" s="66">
        <v>3.04</v>
      </c>
      <c r="K9" s="1">
        <v>4</v>
      </c>
      <c r="L9" s="1">
        <v>55</v>
      </c>
      <c r="M9" s="1">
        <v>56</v>
      </c>
      <c r="N9" s="1">
        <v>35</v>
      </c>
      <c r="O9" s="1">
        <v>2</v>
      </c>
      <c r="P9" s="1">
        <v>36.200000000000003</v>
      </c>
      <c r="W9" s="7">
        <v>0.3</v>
      </c>
      <c r="X9" s="7">
        <f>3.56-2.85</f>
        <v>0.71</v>
      </c>
      <c r="Y9" s="7" t="s">
        <v>991</v>
      </c>
      <c r="Z9" s="67">
        <v>45474</v>
      </c>
      <c r="AA9" s="68">
        <v>45475</v>
      </c>
    </row>
    <row r="10" spans="1:27">
      <c r="A10" s="65" t="s">
        <v>501</v>
      </c>
      <c r="B10" s="1" t="s">
        <v>504</v>
      </c>
      <c r="C10" s="1" t="s">
        <v>0</v>
      </c>
      <c r="D10" s="1">
        <v>188</v>
      </c>
      <c r="E10" s="1">
        <v>1</v>
      </c>
      <c r="F10" s="1">
        <v>2</v>
      </c>
      <c r="H10" s="1">
        <v>350</v>
      </c>
      <c r="J10" s="66">
        <v>3.37</v>
      </c>
      <c r="K10" s="1">
        <v>13</v>
      </c>
      <c r="L10" s="1">
        <v>90</v>
      </c>
      <c r="M10" s="1">
        <v>96</v>
      </c>
      <c r="N10" s="1">
        <v>85</v>
      </c>
      <c r="O10" s="1">
        <v>4</v>
      </c>
      <c r="P10" s="1">
        <v>29.6</v>
      </c>
      <c r="Q10" s="1">
        <v>1</v>
      </c>
      <c r="W10" s="7">
        <v>2.9</v>
      </c>
      <c r="X10" s="7">
        <f>5.05-2.85</f>
        <v>2.1999999999999997</v>
      </c>
      <c r="Y10" s="7" t="s">
        <v>991</v>
      </c>
      <c r="Z10" s="67">
        <v>45474</v>
      </c>
      <c r="AA10" s="68">
        <v>45475</v>
      </c>
    </row>
    <row r="11" spans="1:27">
      <c r="A11" s="65" t="s">
        <v>501</v>
      </c>
      <c r="B11" s="1" t="s">
        <v>504</v>
      </c>
      <c r="C11" s="1" t="s">
        <v>0</v>
      </c>
      <c r="D11" s="1">
        <v>189</v>
      </c>
      <c r="E11" s="1">
        <v>2</v>
      </c>
      <c r="F11" s="1">
        <v>1</v>
      </c>
      <c r="H11" s="1">
        <v>180</v>
      </c>
      <c r="J11" s="66">
        <v>2.89</v>
      </c>
      <c r="K11" s="1">
        <v>5</v>
      </c>
      <c r="L11" s="1">
        <v>59</v>
      </c>
      <c r="M11" s="1">
        <v>52</v>
      </c>
      <c r="N11" s="1">
        <v>51</v>
      </c>
      <c r="O11" s="1">
        <v>5</v>
      </c>
      <c r="P11" s="1">
        <v>33.6</v>
      </c>
      <c r="R11" s="1">
        <v>1</v>
      </c>
      <c r="S11" s="1">
        <v>1</v>
      </c>
      <c r="W11" s="7">
        <v>0.4</v>
      </c>
      <c r="X11" s="7">
        <f>3.6-2.85</f>
        <v>0.75</v>
      </c>
      <c r="Y11" s="7" t="s">
        <v>991</v>
      </c>
      <c r="Z11" s="67">
        <v>45474</v>
      </c>
      <c r="AA11" s="68">
        <v>45475</v>
      </c>
    </row>
    <row r="12" spans="1:27">
      <c r="A12" s="65" t="s">
        <v>501</v>
      </c>
      <c r="B12" s="1" t="s">
        <v>504</v>
      </c>
      <c r="C12" s="1" t="s">
        <v>236</v>
      </c>
      <c r="D12" s="1">
        <v>193</v>
      </c>
      <c r="E12" s="1">
        <v>3</v>
      </c>
      <c r="F12" s="1">
        <v>1</v>
      </c>
      <c r="H12" s="1">
        <v>195</v>
      </c>
      <c r="J12" s="66">
        <v>3.57</v>
      </c>
      <c r="K12" s="1">
        <v>6</v>
      </c>
      <c r="L12" s="1">
        <v>90</v>
      </c>
      <c r="M12" s="1">
        <v>100</v>
      </c>
      <c r="N12" s="1">
        <v>96</v>
      </c>
      <c r="O12" s="1">
        <v>5</v>
      </c>
      <c r="P12" s="1">
        <v>34.1</v>
      </c>
      <c r="Q12" s="1">
        <v>2</v>
      </c>
      <c r="S12" s="1">
        <v>1</v>
      </c>
      <c r="W12" s="7">
        <v>2</v>
      </c>
      <c r="X12" s="7">
        <f>8.87-6.04</f>
        <v>2.8299999999999992</v>
      </c>
      <c r="Y12" s="7" t="s">
        <v>991</v>
      </c>
      <c r="Z12" s="67">
        <v>45474</v>
      </c>
      <c r="AA12" s="68">
        <v>45475</v>
      </c>
    </row>
    <row r="13" spans="1:27">
      <c r="A13" s="65" t="s">
        <v>501</v>
      </c>
      <c r="B13" s="1" t="s">
        <v>504</v>
      </c>
      <c r="C13" s="1" t="s">
        <v>236</v>
      </c>
      <c r="D13" s="1">
        <v>199</v>
      </c>
      <c r="E13" s="1">
        <v>1</v>
      </c>
      <c r="F13" s="1">
        <v>1</v>
      </c>
      <c r="H13" s="1">
        <v>230</v>
      </c>
      <c r="J13" s="66">
        <v>3.21</v>
      </c>
      <c r="K13" s="1">
        <v>5</v>
      </c>
      <c r="L13" s="1">
        <v>105</v>
      </c>
      <c r="M13" s="1">
        <v>130</v>
      </c>
      <c r="N13" s="1">
        <v>115</v>
      </c>
      <c r="O13" s="1">
        <v>5</v>
      </c>
      <c r="P13" s="1">
        <v>35.799999999999997</v>
      </c>
      <c r="W13" s="7">
        <v>2.2000000000000002</v>
      </c>
      <c r="X13" s="7">
        <f>6.43-2.85</f>
        <v>3.5799999999999996</v>
      </c>
      <c r="Y13" s="7" t="s">
        <v>991</v>
      </c>
      <c r="Z13" s="67">
        <v>45474</v>
      </c>
      <c r="AA13" s="68">
        <v>45475</v>
      </c>
    </row>
    <row r="14" spans="1:27">
      <c r="A14" s="65" t="s">
        <v>501</v>
      </c>
      <c r="B14" s="1" t="s">
        <v>504</v>
      </c>
      <c r="C14" s="1" t="s">
        <v>236</v>
      </c>
      <c r="D14" s="1">
        <v>206</v>
      </c>
      <c r="E14" s="1">
        <v>1</v>
      </c>
      <c r="F14" s="1">
        <v>1</v>
      </c>
      <c r="H14" s="1">
        <v>210</v>
      </c>
      <c r="J14" s="66">
        <v>3.7</v>
      </c>
      <c r="K14" s="1">
        <v>6</v>
      </c>
      <c r="L14" s="1">
        <v>155</v>
      </c>
      <c r="M14" s="1">
        <v>130</v>
      </c>
      <c r="N14" s="1">
        <v>140</v>
      </c>
      <c r="O14" s="1">
        <v>5</v>
      </c>
      <c r="P14" s="1">
        <v>35.1</v>
      </c>
      <c r="Q14" s="1">
        <v>2</v>
      </c>
      <c r="W14" s="7">
        <v>2.75</v>
      </c>
      <c r="X14" s="7">
        <f>5.44-2.85</f>
        <v>2.5900000000000003</v>
      </c>
      <c r="Y14" s="7" t="s">
        <v>992</v>
      </c>
      <c r="Z14" s="67">
        <v>45474</v>
      </c>
      <c r="AA14" s="68">
        <v>45475</v>
      </c>
    </row>
    <row r="15" spans="1:27" ht="15" thickBot="1">
      <c r="A15" s="70" t="s">
        <v>501</v>
      </c>
      <c r="B15" s="71" t="s">
        <v>504</v>
      </c>
      <c r="C15" s="71" t="s">
        <v>236</v>
      </c>
      <c r="D15" s="71">
        <v>209</v>
      </c>
      <c r="E15" s="71">
        <v>1</v>
      </c>
      <c r="F15" s="71">
        <v>2</v>
      </c>
      <c r="G15" s="71"/>
      <c r="H15" s="71">
        <v>195</v>
      </c>
      <c r="I15" s="71"/>
      <c r="J15" s="72">
        <v>3.89</v>
      </c>
      <c r="K15" s="71">
        <v>4</v>
      </c>
      <c r="L15" s="71">
        <v>70</v>
      </c>
      <c r="M15" s="71">
        <v>77</v>
      </c>
      <c r="N15" s="71">
        <v>78</v>
      </c>
      <c r="O15" s="71">
        <v>4</v>
      </c>
      <c r="P15" s="71">
        <v>39.200000000000003</v>
      </c>
      <c r="Q15" s="71"/>
      <c r="R15" s="71"/>
      <c r="S15" s="71"/>
      <c r="T15" s="71"/>
      <c r="U15" s="71"/>
      <c r="V15" s="73"/>
      <c r="W15" s="74">
        <v>1</v>
      </c>
      <c r="X15" s="74">
        <f>4.47-2.85</f>
        <v>1.6199999999999997</v>
      </c>
      <c r="Y15" s="74" t="s">
        <v>991</v>
      </c>
      <c r="Z15" s="75">
        <v>45474</v>
      </c>
      <c r="AA15" s="76">
        <v>45475</v>
      </c>
    </row>
    <row r="16" spans="1:27">
      <c r="A16" s="58" t="s">
        <v>553</v>
      </c>
      <c r="B16" s="59" t="s">
        <v>504</v>
      </c>
      <c r="C16" s="59" t="s">
        <v>0</v>
      </c>
      <c r="D16" s="59">
        <v>367</v>
      </c>
      <c r="E16" s="59">
        <v>2</v>
      </c>
      <c r="F16" s="59">
        <v>2</v>
      </c>
      <c r="G16" s="59"/>
      <c r="H16" s="59">
        <v>155</v>
      </c>
      <c r="I16" s="59"/>
      <c r="J16" s="60">
        <v>4.68</v>
      </c>
      <c r="K16" s="59">
        <v>8</v>
      </c>
      <c r="L16" s="59">
        <v>72</v>
      </c>
      <c r="M16" s="59">
        <v>70</v>
      </c>
      <c r="N16" s="59">
        <v>65</v>
      </c>
      <c r="O16" s="59">
        <v>5</v>
      </c>
      <c r="P16" s="59">
        <v>35.299999999999997</v>
      </c>
      <c r="Q16" s="59">
        <v>1</v>
      </c>
      <c r="R16" s="59"/>
      <c r="S16" s="59">
        <v>2</v>
      </c>
      <c r="T16" s="59"/>
      <c r="U16" s="59"/>
      <c r="V16" s="61"/>
      <c r="W16" s="62">
        <v>1.4</v>
      </c>
      <c r="X16" s="62">
        <f>3.92-2.85</f>
        <v>1.0699999999999998</v>
      </c>
      <c r="Y16" s="62" t="s">
        <v>993</v>
      </c>
      <c r="Z16" s="63">
        <v>45475</v>
      </c>
      <c r="AA16" s="64">
        <v>45476</v>
      </c>
    </row>
    <row r="17" spans="1:27">
      <c r="A17" s="65" t="s">
        <v>553</v>
      </c>
      <c r="B17" s="1" t="s">
        <v>504</v>
      </c>
      <c r="C17" s="1" t="s">
        <v>0</v>
      </c>
      <c r="D17" s="1">
        <v>368</v>
      </c>
      <c r="E17" s="1">
        <v>2</v>
      </c>
      <c r="F17" s="1">
        <v>2</v>
      </c>
      <c r="H17" s="1">
        <v>265</v>
      </c>
      <c r="J17" s="66">
        <v>5.12</v>
      </c>
      <c r="K17" s="1">
        <v>8</v>
      </c>
      <c r="L17" s="1">
        <v>73</v>
      </c>
      <c r="M17" s="1">
        <v>72</v>
      </c>
      <c r="N17" s="1">
        <v>68</v>
      </c>
      <c r="O17" s="1">
        <v>4</v>
      </c>
      <c r="P17" s="1">
        <v>34.5</v>
      </c>
      <c r="Q17" s="1">
        <v>2</v>
      </c>
      <c r="R17" s="1">
        <v>1</v>
      </c>
      <c r="S17" s="1">
        <v>1</v>
      </c>
      <c r="W17" s="7">
        <v>2.2000000000000002</v>
      </c>
      <c r="X17" s="7">
        <f>7.1-2.85</f>
        <v>4.25</v>
      </c>
      <c r="Y17" s="7" t="s">
        <v>991</v>
      </c>
      <c r="Z17" s="67">
        <v>45475</v>
      </c>
      <c r="AA17" s="68">
        <v>45476</v>
      </c>
    </row>
    <row r="18" spans="1:27">
      <c r="A18" s="65" t="s">
        <v>553</v>
      </c>
      <c r="B18" s="1" t="s">
        <v>504</v>
      </c>
      <c r="C18" s="1" t="s">
        <v>0</v>
      </c>
      <c r="D18" s="1">
        <v>375</v>
      </c>
      <c r="E18" s="1">
        <v>2</v>
      </c>
      <c r="F18" s="1">
        <v>2</v>
      </c>
      <c r="H18" s="1">
        <v>165</v>
      </c>
      <c r="J18" s="66">
        <v>3.88</v>
      </c>
      <c r="K18" s="1">
        <v>9</v>
      </c>
      <c r="L18" s="1">
        <v>86</v>
      </c>
      <c r="M18" s="1">
        <v>85</v>
      </c>
      <c r="N18" s="1">
        <v>72</v>
      </c>
      <c r="O18" s="1">
        <v>5</v>
      </c>
      <c r="P18" s="1">
        <v>38.6</v>
      </c>
      <c r="Q18" s="1">
        <v>1</v>
      </c>
      <c r="S18" s="1">
        <v>2</v>
      </c>
      <c r="W18" s="7">
        <v>1.3</v>
      </c>
      <c r="X18" s="7">
        <f>7.69-6.04</f>
        <v>1.6500000000000004</v>
      </c>
      <c r="Y18" s="7" t="s">
        <v>991</v>
      </c>
      <c r="Z18" s="67">
        <v>45475</v>
      </c>
      <c r="AA18" s="68">
        <v>45476</v>
      </c>
    </row>
    <row r="19" spans="1:27">
      <c r="A19" s="65" t="s">
        <v>553</v>
      </c>
      <c r="B19" s="1" t="s">
        <v>504</v>
      </c>
      <c r="C19" s="1" t="s">
        <v>0</v>
      </c>
      <c r="D19" s="1">
        <v>377</v>
      </c>
      <c r="E19" s="1">
        <v>3</v>
      </c>
      <c r="F19" s="1">
        <v>2</v>
      </c>
      <c r="G19" s="1" t="s">
        <v>794</v>
      </c>
      <c r="H19" s="1">
        <v>130</v>
      </c>
      <c r="J19" s="66">
        <v>4.51</v>
      </c>
      <c r="K19" s="1">
        <v>4</v>
      </c>
      <c r="L19" s="1">
        <v>51</v>
      </c>
      <c r="M19" s="1">
        <v>47</v>
      </c>
      <c r="N19" s="1">
        <v>29</v>
      </c>
      <c r="O19" s="1">
        <v>4</v>
      </c>
      <c r="P19" s="1">
        <v>30.7</v>
      </c>
      <c r="Q19" s="1">
        <v>2</v>
      </c>
      <c r="R19" s="1">
        <v>1</v>
      </c>
      <c r="S19" s="1">
        <v>2</v>
      </c>
      <c r="V19" t="s">
        <v>994</v>
      </c>
      <c r="W19" s="7">
        <v>0.9</v>
      </c>
      <c r="X19" s="7">
        <f>7.45-6.04</f>
        <v>1.4100000000000001</v>
      </c>
      <c r="Y19" s="7" t="s">
        <v>991</v>
      </c>
      <c r="Z19" s="67">
        <v>45475</v>
      </c>
      <c r="AA19" s="68">
        <v>45476</v>
      </c>
    </row>
    <row r="20" spans="1:27">
      <c r="A20" s="65" t="s">
        <v>553</v>
      </c>
      <c r="B20" s="1" t="s">
        <v>504</v>
      </c>
      <c r="C20" s="1" t="s">
        <v>0</v>
      </c>
      <c r="D20" s="1">
        <v>379</v>
      </c>
      <c r="E20" s="1">
        <v>3</v>
      </c>
      <c r="F20" s="1">
        <v>2</v>
      </c>
      <c r="H20" s="1">
        <v>142</v>
      </c>
      <c r="J20" s="66">
        <v>3.46</v>
      </c>
      <c r="K20" s="1">
        <v>4</v>
      </c>
      <c r="L20" s="1">
        <v>56</v>
      </c>
      <c r="M20" s="1">
        <v>35</v>
      </c>
      <c r="N20" s="1">
        <v>30</v>
      </c>
      <c r="O20" s="1">
        <v>4</v>
      </c>
      <c r="P20" s="1">
        <v>30.8</v>
      </c>
      <c r="Q20" s="1">
        <v>2</v>
      </c>
      <c r="R20" s="1">
        <v>1</v>
      </c>
      <c r="S20" s="1">
        <v>2</v>
      </c>
      <c r="W20" s="7">
        <v>0.6</v>
      </c>
      <c r="X20" s="7">
        <f>4.3-2.85</f>
        <v>1.4499999999999997</v>
      </c>
      <c r="Y20" s="7" t="s">
        <v>991</v>
      </c>
      <c r="Z20" s="67">
        <v>45475</v>
      </c>
      <c r="AA20" s="68">
        <v>45476</v>
      </c>
    </row>
    <row r="21" spans="1:27">
      <c r="A21" s="65" t="s">
        <v>553</v>
      </c>
      <c r="B21" s="1" t="s">
        <v>504</v>
      </c>
      <c r="C21" s="1" t="s">
        <v>236</v>
      </c>
      <c r="D21" s="1">
        <v>385</v>
      </c>
      <c r="E21" s="1">
        <v>1</v>
      </c>
      <c r="F21" s="1">
        <v>1</v>
      </c>
      <c r="H21" s="1">
        <v>167</v>
      </c>
      <c r="J21" s="66">
        <v>4.72</v>
      </c>
      <c r="K21" s="1">
        <v>7</v>
      </c>
      <c r="L21" s="1">
        <v>85</v>
      </c>
      <c r="M21" s="1">
        <v>72</v>
      </c>
      <c r="N21" s="1">
        <v>70</v>
      </c>
      <c r="O21" s="1">
        <v>5</v>
      </c>
      <c r="P21" s="1">
        <v>34.799999999999997</v>
      </c>
      <c r="S21" s="1">
        <v>1</v>
      </c>
      <c r="W21" s="7">
        <v>2.2000000000000002</v>
      </c>
      <c r="X21" s="7">
        <f>6.25-2.85</f>
        <v>3.4</v>
      </c>
      <c r="Y21" s="7" t="s">
        <v>991</v>
      </c>
      <c r="Z21" s="67">
        <v>45475</v>
      </c>
      <c r="AA21" s="68">
        <v>45476</v>
      </c>
    </row>
    <row r="22" spans="1:27">
      <c r="A22" s="65" t="s">
        <v>553</v>
      </c>
      <c r="B22" s="1" t="s">
        <v>504</v>
      </c>
      <c r="C22" s="1" t="s">
        <v>236</v>
      </c>
      <c r="D22" s="1">
        <v>388</v>
      </c>
      <c r="E22" s="1">
        <v>1</v>
      </c>
      <c r="F22" s="1">
        <v>1</v>
      </c>
      <c r="H22" s="1">
        <v>215</v>
      </c>
      <c r="J22" s="66">
        <v>4.05</v>
      </c>
      <c r="K22" s="1">
        <v>6</v>
      </c>
      <c r="L22" s="1">
        <v>96</v>
      </c>
      <c r="M22" s="1">
        <v>86</v>
      </c>
      <c r="N22" s="1">
        <v>79</v>
      </c>
      <c r="O22" s="1">
        <v>5</v>
      </c>
      <c r="P22" s="1">
        <v>37.200000000000003</v>
      </c>
      <c r="W22" s="7">
        <v>2.2000000000000002</v>
      </c>
      <c r="X22" s="7">
        <f>5.1-2.85</f>
        <v>2.2499999999999996</v>
      </c>
      <c r="Y22" s="7" t="s">
        <v>991</v>
      </c>
      <c r="Z22" s="67">
        <v>45475</v>
      </c>
      <c r="AA22" s="68">
        <v>45476</v>
      </c>
    </row>
    <row r="23" spans="1:27">
      <c r="A23" s="65" t="s">
        <v>553</v>
      </c>
      <c r="B23" s="1" t="s">
        <v>504</v>
      </c>
      <c r="C23" s="1" t="s">
        <v>236</v>
      </c>
      <c r="D23" s="1">
        <v>389</v>
      </c>
      <c r="E23" s="1">
        <v>3</v>
      </c>
      <c r="F23" s="1">
        <v>1</v>
      </c>
      <c r="H23" s="1">
        <v>225</v>
      </c>
      <c r="J23" s="66">
        <v>4</v>
      </c>
      <c r="K23" s="1">
        <v>2</v>
      </c>
      <c r="L23" s="1">
        <v>86</v>
      </c>
      <c r="M23" s="1">
        <v>86</v>
      </c>
      <c r="N23" s="1">
        <v>0</v>
      </c>
      <c r="O23" s="1">
        <v>2</v>
      </c>
      <c r="P23" s="1">
        <v>31.2</v>
      </c>
      <c r="Q23" s="1">
        <v>2</v>
      </c>
      <c r="S23" s="1">
        <v>2</v>
      </c>
      <c r="T23" s="1">
        <v>1</v>
      </c>
      <c r="W23" s="7">
        <v>1.2</v>
      </c>
      <c r="X23" s="7">
        <f>7.01-6.04</f>
        <v>0.96999999999999975</v>
      </c>
      <c r="Y23" s="7" t="s">
        <v>991</v>
      </c>
      <c r="Z23" s="67">
        <v>45475</v>
      </c>
      <c r="AA23" s="68">
        <v>45476</v>
      </c>
    </row>
    <row r="24" spans="1:27">
      <c r="A24" s="65" t="s">
        <v>553</v>
      </c>
      <c r="B24" s="1" t="s">
        <v>504</v>
      </c>
      <c r="C24" s="1" t="s">
        <v>236</v>
      </c>
      <c r="D24" s="1">
        <v>392</v>
      </c>
      <c r="E24" s="1">
        <v>3</v>
      </c>
      <c r="F24" s="1">
        <v>1</v>
      </c>
      <c r="H24" s="1">
        <v>220</v>
      </c>
      <c r="J24" s="66">
        <v>5.64</v>
      </c>
      <c r="K24" s="1">
        <v>4</v>
      </c>
      <c r="L24" s="1">
        <v>96</v>
      </c>
      <c r="M24" s="1">
        <v>93</v>
      </c>
      <c r="N24" s="1">
        <v>85</v>
      </c>
      <c r="O24" s="1">
        <v>5</v>
      </c>
      <c r="P24" s="1">
        <v>29.9</v>
      </c>
      <c r="Q24" s="1">
        <v>2</v>
      </c>
      <c r="R24" s="1">
        <v>1</v>
      </c>
      <c r="S24" s="1">
        <v>2</v>
      </c>
      <c r="W24" s="7">
        <v>2.4</v>
      </c>
      <c r="X24" s="7">
        <f>5.47-2.85</f>
        <v>2.6199999999999997</v>
      </c>
      <c r="Y24" s="7" t="s">
        <v>991</v>
      </c>
      <c r="Z24" s="67">
        <v>45475</v>
      </c>
      <c r="AA24" s="68">
        <v>45476</v>
      </c>
    </row>
    <row r="25" spans="1:27">
      <c r="A25" s="65" t="s">
        <v>553</v>
      </c>
      <c r="B25" s="1" t="s">
        <v>504</v>
      </c>
      <c r="C25" s="1" t="s">
        <v>236</v>
      </c>
      <c r="D25" s="1">
        <v>399</v>
      </c>
      <c r="E25" s="1">
        <v>1</v>
      </c>
      <c r="F25" s="1">
        <v>2</v>
      </c>
      <c r="H25" s="1">
        <v>140</v>
      </c>
      <c r="J25" s="66">
        <v>5.13</v>
      </c>
      <c r="K25" s="1">
        <v>13</v>
      </c>
      <c r="L25" s="1">
        <v>67</v>
      </c>
      <c r="M25" s="1">
        <v>60</v>
      </c>
      <c r="N25" s="1">
        <v>55</v>
      </c>
      <c r="O25" s="1">
        <v>5</v>
      </c>
      <c r="P25" s="1">
        <v>31.2</v>
      </c>
      <c r="R25" s="1">
        <v>1</v>
      </c>
      <c r="W25" s="7">
        <v>1</v>
      </c>
      <c r="X25" s="7">
        <f>4.85-2.85</f>
        <v>1.9999999999999996</v>
      </c>
      <c r="Y25" s="7" t="s">
        <v>991</v>
      </c>
      <c r="Z25" s="67">
        <v>45475</v>
      </c>
      <c r="AA25" s="68">
        <v>45476</v>
      </c>
    </row>
    <row r="26" spans="1:27">
      <c r="A26" s="65" t="s">
        <v>553</v>
      </c>
      <c r="B26" s="1" t="s">
        <v>504</v>
      </c>
      <c r="C26" s="1" t="s">
        <v>0</v>
      </c>
      <c r="D26" s="1">
        <v>413</v>
      </c>
      <c r="E26" s="1">
        <v>2</v>
      </c>
      <c r="F26" s="1">
        <v>2</v>
      </c>
      <c r="H26" s="1">
        <v>225</v>
      </c>
      <c r="J26" s="66">
        <v>3.33</v>
      </c>
      <c r="K26" s="1">
        <v>3</v>
      </c>
      <c r="L26" s="1">
        <v>95</v>
      </c>
      <c r="M26" s="1">
        <v>52</v>
      </c>
      <c r="N26" s="1">
        <v>49</v>
      </c>
      <c r="O26" s="1">
        <v>3</v>
      </c>
      <c r="P26" s="1">
        <v>39.299999999999997</v>
      </c>
      <c r="Q26" s="1">
        <v>2</v>
      </c>
      <c r="S26" s="1">
        <v>1</v>
      </c>
      <c r="W26" s="7">
        <v>1.1000000000000001</v>
      </c>
      <c r="X26" s="7">
        <f>3.91-2.85</f>
        <v>1.06</v>
      </c>
      <c r="Y26" s="7" t="s">
        <v>992</v>
      </c>
      <c r="Z26" s="67">
        <v>45475</v>
      </c>
      <c r="AA26" s="68">
        <v>45476</v>
      </c>
    </row>
    <row r="27" spans="1:27">
      <c r="A27" s="65" t="s">
        <v>553</v>
      </c>
      <c r="B27" s="1" t="s">
        <v>504</v>
      </c>
      <c r="C27" s="1" t="s">
        <v>0</v>
      </c>
      <c r="D27" s="1">
        <v>415</v>
      </c>
      <c r="E27" s="1">
        <v>2</v>
      </c>
      <c r="F27" s="1">
        <v>1</v>
      </c>
      <c r="H27" s="1">
        <v>232</v>
      </c>
      <c r="J27" s="66">
        <v>2.71</v>
      </c>
      <c r="K27" s="1">
        <v>7</v>
      </c>
      <c r="L27" s="1">
        <v>76</v>
      </c>
      <c r="M27" s="1">
        <v>70</v>
      </c>
      <c r="N27" s="1">
        <v>70</v>
      </c>
      <c r="O27" s="1">
        <v>5</v>
      </c>
      <c r="P27" s="1">
        <v>35.700000000000003</v>
      </c>
      <c r="Q27" s="1">
        <v>1</v>
      </c>
      <c r="S27" s="1">
        <v>2</v>
      </c>
      <c r="W27" s="7">
        <v>1.1000000000000001</v>
      </c>
      <c r="X27" s="7">
        <f>3.5-2.85</f>
        <v>0.64999999999999991</v>
      </c>
      <c r="Y27" s="7" t="s">
        <v>991</v>
      </c>
      <c r="Z27" s="67">
        <v>45475</v>
      </c>
      <c r="AA27" s="68">
        <v>45476</v>
      </c>
    </row>
    <row r="28" spans="1:27">
      <c r="A28" s="65" t="s">
        <v>553</v>
      </c>
      <c r="B28" s="1" t="s">
        <v>504</v>
      </c>
      <c r="C28" s="1" t="s">
        <v>236</v>
      </c>
      <c r="D28" s="1">
        <v>423</v>
      </c>
      <c r="E28" s="1">
        <v>1</v>
      </c>
      <c r="F28" s="1">
        <v>2</v>
      </c>
      <c r="H28" s="1">
        <v>230</v>
      </c>
      <c r="J28" s="66">
        <v>3.93</v>
      </c>
      <c r="K28" s="1">
        <v>4</v>
      </c>
      <c r="L28" s="1">
        <v>110</v>
      </c>
      <c r="M28" s="1">
        <v>100</v>
      </c>
      <c r="N28" s="1">
        <v>85</v>
      </c>
      <c r="O28" s="1">
        <v>4</v>
      </c>
      <c r="P28" s="1">
        <v>45.2</v>
      </c>
      <c r="Q28" s="1">
        <v>1</v>
      </c>
      <c r="T28" s="1">
        <v>1</v>
      </c>
      <c r="W28" s="7">
        <v>2.2000000000000002</v>
      </c>
      <c r="X28" s="7">
        <f>4.63-2.85</f>
        <v>1.7799999999999998</v>
      </c>
      <c r="Y28" s="7" t="s">
        <v>991</v>
      </c>
      <c r="Z28" s="67">
        <v>45475</v>
      </c>
      <c r="AA28" s="68">
        <v>45476</v>
      </c>
    </row>
    <row r="29" spans="1:27">
      <c r="A29" s="65" t="s">
        <v>553</v>
      </c>
      <c r="B29" s="1" t="s">
        <v>504</v>
      </c>
      <c r="C29" s="1" t="s">
        <v>236</v>
      </c>
      <c r="D29" s="1">
        <v>428</v>
      </c>
      <c r="E29" s="1">
        <v>1</v>
      </c>
      <c r="F29" s="1">
        <v>2</v>
      </c>
      <c r="H29" s="1">
        <v>172</v>
      </c>
      <c r="J29" s="66">
        <v>4.07</v>
      </c>
      <c r="K29" s="1">
        <v>5</v>
      </c>
      <c r="L29" s="1">
        <v>78</v>
      </c>
      <c r="M29" s="1">
        <v>76</v>
      </c>
      <c r="N29" s="1">
        <v>70</v>
      </c>
      <c r="O29" s="1">
        <v>5</v>
      </c>
      <c r="P29" s="1">
        <v>38</v>
      </c>
      <c r="T29" s="1">
        <v>1</v>
      </c>
      <c r="W29" s="7">
        <v>1.1000000000000001</v>
      </c>
      <c r="X29" s="7">
        <f>4.38-2.85</f>
        <v>1.5299999999999998</v>
      </c>
      <c r="Y29" s="7" t="s">
        <v>991</v>
      </c>
      <c r="Z29" s="67">
        <v>45475</v>
      </c>
      <c r="AA29" s="68">
        <v>45476</v>
      </c>
    </row>
    <row r="30" spans="1:27">
      <c r="A30" s="65" t="s">
        <v>553</v>
      </c>
      <c r="B30" s="1" t="s">
        <v>509</v>
      </c>
      <c r="C30" s="1" t="s">
        <v>236</v>
      </c>
      <c r="D30" s="1">
        <v>470</v>
      </c>
      <c r="E30" s="1">
        <v>3</v>
      </c>
      <c r="F30" s="1">
        <v>2</v>
      </c>
      <c r="G30" s="1" t="s">
        <v>794</v>
      </c>
      <c r="H30" s="1">
        <v>225</v>
      </c>
      <c r="J30" s="66">
        <v>5.43</v>
      </c>
      <c r="K30" s="1">
        <v>16</v>
      </c>
      <c r="L30" s="1">
        <v>42</v>
      </c>
      <c r="M30" s="1">
        <v>31</v>
      </c>
      <c r="N30" s="1">
        <v>16</v>
      </c>
      <c r="O30" s="1">
        <v>5</v>
      </c>
      <c r="P30" s="1">
        <v>22.8</v>
      </c>
      <c r="Q30" s="1">
        <v>2</v>
      </c>
      <c r="S30" s="1">
        <v>2</v>
      </c>
      <c r="V30" t="s">
        <v>994</v>
      </c>
      <c r="W30" s="7">
        <v>1.8</v>
      </c>
      <c r="X30" s="7">
        <f>7.96-6.04</f>
        <v>1.92</v>
      </c>
      <c r="Y30" s="7" t="s">
        <v>991</v>
      </c>
      <c r="Z30" s="67">
        <v>45475</v>
      </c>
      <c r="AA30" s="68">
        <v>45476</v>
      </c>
    </row>
    <row r="31" spans="1:27">
      <c r="A31" s="65" t="s">
        <v>553</v>
      </c>
      <c r="B31" s="1" t="s">
        <v>509</v>
      </c>
      <c r="C31" s="1" t="s">
        <v>236</v>
      </c>
      <c r="D31" s="1">
        <v>486</v>
      </c>
      <c r="E31" s="1">
        <v>1</v>
      </c>
      <c r="F31" s="1">
        <v>2</v>
      </c>
      <c r="H31" s="1">
        <v>146</v>
      </c>
      <c r="J31" s="66">
        <v>2.96</v>
      </c>
      <c r="K31" s="1">
        <v>9</v>
      </c>
      <c r="L31" s="1">
        <v>63</v>
      </c>
      <c r="M31" s="1">
        <v>45</v>
      </c>
      <c r="N31" s="1">
        <v>34</v>
      </c>
      <c r="O31" s="1">
        <v>5</v>
      </c>
      <c r="P31" s="1">
        <v>29.6</v>
      </c>
      <c r="W31" s="7">
        <v>0.7</v>
      </c>
      <c r="X31" s="7">
        <f>9.15-6.04</f>
        <v>3.1100000000000003</v>
      </c>
      <c r="Y31" s="7" t="s">
        <v>995</v>
      </c>
      <c r="Z31" s="67">
        <v>45475</v>
      </c>
      <c r="AA31" s="68">
        <v>45476</v>
      </c>
    </row>
    <row r="32" spans="1:27">
      <c r="A32" s="65" t="s">
        <v>553</v>
      </c>
      <c r="B32" s="1" t="s">
        <v>509</v>
      </c>
      <c r="C32" s="1" t="s">
        <v>236</v>
      </c>
      <c r="D32" s="1">
        <v>490</v>
      </c>
      <c r="E32" s="1">
        <v>1</v>
      </c>
      <c r="F32" s="1">
        <v>2</v>
      </c>
      <c r="H32" s="1">
        <v>425</v>
      </c>
      <c r="J32" s="66">
        <v>8.0399999999999991</v>
      </c>
      <c r="K32" s="1">
        <v>22</v>
      </c>
      <c r="L32" s="1">
        <v>119</v>
      </c>
      <c r="M32" s="1">
        <v>106</v>
      </c>
      <c r="N32" s="1">
        <v>98</v>
      </c>
      <c r="O32" s="1">
        <v>6</v>
      </c>
      <c r="P32" s="1">
        <v>32.6</v>
      </c>
      <c r="Q32" s="1">
        <v>1</v>
      </c>
      <c r="T32" s="1">
        <v>1</v>
      </c>
      <c r="W32" s="7">
        <v>8.1</v>
      </c>
      <c r="X32" s="7">
        <f>12.69-2.85</f>
        <v>9.84</v>
      </c>
      <c r="Y32" s="7" t="s">
        <v>992</v>
      </c>
      <c r="Z32" s="67">
        <v>45475</v>
      </c>
      <c r="AA32" s="68">
        <v>45476</v>
      </c>
    </row>
    <row r="33" spans="1:27">
      <c r="A33" s="65" t="s">
        <v>553</v>
      </c>
      <c r="B33" s="1" t="s">
        <v>509</v>
      </c>
      <c r="C33" s="1" t="s">
        <v>0</v>
      </c>
      <c r="D33" s="1">
        <v>494</v>
      </c>
      <c r="E33" s="1">
        <v>3</v>
      </c>
      <c r="F33" s="1">
        <v>2</v>
      </c>
      <c r="H33" s="1">
        <v>145</v>
      </c>
      <c r="J33" s="66">
        <v>4.72</v>
      </c>
      <c r="K33" s="1">
        <v>21</v>
      </c>
      <c r="L33" s="1">
        <v>37</v>
      </c>
      <c r="M33" s="1">
        <v>34</v>
      </c>
      <c r="N33" s="1">
        <v>28</v>
      </c>
      <c r="O33" s="1">
        <v>5</v>
      </c>
      <c r="P33" s="1">
        <v>38.1</v>
      </c>
      <c r="Q33" s="1">
        <v>2</v>
      </c>
      <c r="S33" s="1">
        <v>2</v>
      </c>
      <c r="W33" s="7">
        <v>1.5</v>
      </c>
      <c r="X33" s="7">
        <f>5.35-2.85</f>
        <v>2.4999999999999996</v>
      </c>
      <c r="Y33" s="7" t="s">
        <v>991</v>
      </c>
      <c r="Z33" s="67">
        <v>45475</v>
      </c>
      <c r="AA33" s="68">
        <v>45476</v>
      </c>
    </row>
    <row r="34" spans="1:27">
      <c r="A34" s="65" t="s">
        <v>553</v>
      </c>
      <c r="B34" s="1" t="s">
        <v>509</v>
      </c>
      <c r="C34" s="1" t="s">
        <v>0</v>
      </c>
      <c r="D34" s="1">
        <v>496</v>
      </c>
      <c r="E34" s="1">
        <v>2</v>
      </c>
      <c r="F34" s="1">
        <v>2</v>
      </c>
      <c r="H34" s="1">
        <v>238</v>
      </c>
      <c r="J34" s="66">
        <v>4.79</v>
      </c>
      <c r="K34" s="1">
        <v>7</v>
      </c>
      <c r="L34" s="1">
        <v>75</v>
      </c>
      <c r="M34" s="1">
        <v>65</v>
      </c>
      <c r="N34" s="1">
        <v>61</v>
      </c>
      <c r="O34" s="1">
        <v>5</v>
      </c>
      <c r="P34" s="1">
        <v>23.7</v>
      </c>
      <c r="Q34" s="1">
        <v>2</v>
      </c>
      <c r="R34" s="1">
        <v>1</v>
      </c>
      <c r="W34" s="7">
        <v>1.1000000000000001</v>
      </c>
      <c r="X34" s="7">
        <f>5.48-2.85</f>
        <v>2.6300000000000003</v>
      </c>
      <c r="Y34" s="7" t="s">
        <v>991</v>
      </c>
      <c r="Z34" s="67">
        <v>45475</v>
      </c>
      <c r="AA34" s="68">
        <v>45476</v>
      </c>
    </row>
    <row r="35" spans="1:27">
      <c r="A35" s="65" t="s">
        <v>553</v>
      </c>
      <c r="B35" s="1" t="s">
        <v>504</v>
      </c>
      <c r="C35" s="1" t="s">
        <v>0</v>
      </c>
      <c r="D35" s="1">
        <v>501</v>
      </c>
      <c r="E35" s="1">
        <v>1</v>
      </c>
      <c r="F35" s="1">
        <v>2</v>
      </c>
      <c r="H35" s="1">
        <v>362</v>
      </c>
      <c r="J35" s="66">
        <v>5.0599999999999996</v>
      </c>
      <c r="K35" s="1">
        <v>12</v>
      </c>
      <c r="L35" s="1">
        <v>73</v>
      </c>
      <c r="M35" s="1">
        <v>65</v>
      </c>
      <c r="N35" s="1">
        <v>62</v>
      </c>
      <c r="O35" s="1">
        <v>5</v>
      </c>
      <c r="P35" s="1">
        <v>37.299999999999997</v>
      </c>
      <c r="Q35" s="1">
        <v>2</v>
      </c>
      <c r="W35" s="7">
        <v>2.1</v>
      </c>
      <c r="X35" s="7">
        <f>4.62-2.85</f>
        <v>1.77</v>
      </c>
      <c r="Y35" s="7" t="s">
        <v>991</v>
      </c>
      <c r="Z35" s="67">
        <v>45475</v>
      </c>
      <c r="AA35" s="68">
        <v>45476</v>
      </c>
    </row>
    <row r="36" spans="1:27">
      <c r="A36" s="65" t="s">
        <v>553</v>
      </c>
      <c r="B36" s="1" t="s">
        <v>504</v>
      </c>
      <c r="C36" s="1" t="s">
        <v>0</v>
      </c>
      <c r="D36" s="1">
        <v>508</v>
      </c>
      <c r="E36" s="1">
        <v>1</v>
      </c>
      <c r="F36" s="1">
        <v>1</v>
      </c>
      <c r="H36" s="1">
        <v>400</v>
      </c>
      <c r="J36" s="66">
        <v>3.1</v>
      </c>
      <c r="K36" s="1">
        <v>17</v>
      </c>
      <c r="L36" s="1">
        <v>72</v>
      </c>
      <c r="M36" s="1">
        <v>71</v>
      </c>
      <c r="N36" s="1">
        <v>63</v>
      </c>
      <c r="O36" s="1">
        <v>5</v>
      </c>
      <c r="P36" s="1">
        <v>35.5</v>
      </c>
      <c r="Q36" s="1">
        <v>1</v>
      </c>
      <c r="S36" s="1">
        <v>1</v>
      </c>
      <c r="W36" s="7">
        <v>2.4</v>
      </c>
      <c r="X36" s="7">
        <f>7.24-6.04</f>
        <v>1.2000000000000002</v>
      </c>
      <c r="Y36" s="7" t="s">
        <v>991</v>
      </c>
      <c r="Z36" s="67">
        <v>45475</v>
      </c>
      <c r="AA36" s="68">
        <v>45476</v>
      </c>
    </row>
    <row r="37" spans="1:27">
      <c r="A37" s="65" t="s">
        <v>553</v>
      </c>
      <c r="B37" s="1" t="s">
        <v>504</v>
      </c>
      <c r="C37" s="1" t="s">
        <v>0</v>
      </c>
      <c r="D37" s="1">
        <v>513</v>
      </c>
      <c r="E37" s="1">
        <v>1</v>
      </c>
      <c r="F37" s="1">
        <v>2</v>
      </c>
      <c r="H37" s="1">
        <v>180</v>
      </c>
      <c r="J37" s="66">
        <v>4.99</v>
      </c>
      <c r="K37" s="1">
        <v>9</v>
      </c>
      <c r="L37" s="1">
        <v>87</v>
      </c>
      <c r="M37" s="1">
        <v>84</v>
      </c>
      <c r="N37" s="1">
        <v>80</v>
      </c>
      <c r="O37" s="1">
        <v>5</v>
      </c>
      <c r="P37" s="1">
        <v>31.4</v>
      </c>
      <c r="Q37" s="1">
        <v>1</v>
      </c>
      <c r="W37" s="7">
        <v>2</v>
      </c>
      <c r="X37" s="7">
        <f>7.52-6.04</f>
        <v>1.4799999999999995</v>
      </c>
      <c r="Y37" s="7" t="s">
        <v>991</v>
      </c>
      <c r="Z37" s="67">
        <v>45475</v>
      </c>
      <c r="AA37" s="68">
        <v>45476</v>
      </c>
    </row>
    <row r="38" spans="1:27">
      <c r="A38" s="65" t="s">
        <v>553</v>
      </c>
      <c r="B38" s="1" t="s">
        <v>504</v>
      </c>
      <c r="C38" s="1" t="s">
        <v>0</v>
      </c>
      <c r="D38" s="1">
        <v>520</v>
      </c>
      <c r="E38" s="1">
        <v>1</v>
      </c>
      <c r="F38" s="1">
        <v>1</v>
      </c>
      <c r="H38" s="1">
        <v>145</v>
      </c>
      <c r="J38" s="66">
        <v>2.19</v>
      </c>
      <c r="K38" s="1">
        <v>4</v>
      </c>
      <c r="L38" s="1">
        <v>49</v>
      </c>
      <c r="M38" s="1">
        <v>37</v>
      </c>
      <c r="N38" s="1">
        <v>28</v>
      </c>
      <c r="O38" s="1">
        <v>4</v>
      </c>
      <c r="P38" s="1">
        <v>32.200000000000003</v>
      </c>
      <c r="Q38" s="1">
        <v>1</v>
      </c>
      <c r="W38" s="7">
        <v>0.3</v>
      </c>
      <c r="X38" s="7">
        <f>6.6-6.04</f>
        <v>0.55999999999999961</v>
      </c>
      <c r="Y38" s="7" t="s">
        <v>992</v>
      </c>
      <c r="Z38" s="67">
        <v>45475</v>
      </c>
      <c r="AA38" s="68">
        <v>45476</v>
      </c>
    </row>
    <row r="39" spans="1:27">
      <c r="A39" s="65" t="s">
        <v>553</v>
      </c>
      <c r="B39" s="1" t="s">
        <v>504</v>
      </c>
      <c r="C39" s="1" t="s">
        <v>236</v>
      </c>
      <c r="D39" s="1">
        <v>532</v>
      </c>
      <c r="E39" s="1">
        <v>1</v>
      </c>
      <c r="F39" s="1">
        <v>2</v>
      </c>
      <c r="H39" s="1">
        <v>220</v>
      </c>
      <c r="J39" s="66">
        <v>5.22</v>
      </c>
      <c r="K39" s="1">
        <v>12</v>
      </c>
      <c r="L39" s="1">
        <v>60</v>
      </c>
      <c r="M39" s="1">
        <v>57</v>
      </c>
      <c r="N39" s="1">
        <v>55</v>
      </c>
      <c r="O39" s="1">
        <v>5</v>
      </c>
      <c r="P39" s="1">
        <v>32.1</v>
      </c>
      <c r="Q39" s="1">
        <v>1</v>
      </c>
      <c r="S39" s="1">
        <v>1</v>
      </c>
      <c r="W39" s="7">
        <v>1.5</v>
      </c>
      <c r="X39" s="7">
        <f>5.25-2.85</f>
        <v>2.4</v>
      </c>
      <c r="Y39" s="7" t="s">
        <v>991</v>
      </c>
      <c r="Z39" s="67">
        <v>45475</v>
      </c>
      <c r="AA39" s="68">
        <v>45476</v>
      </c>
    </row>
    <row r="40" spans="1:27">
      <c r="A40" s="65" t="s">
        <v>553</v>
      </c>
      <c r="B40" s="1" t="s">
        <v>504</v>
      </c>
      <c r="C40" s="1" t="s">
        <v>236</v>
      </c>
      <c r="D40" s="1">
        <v>533</v>
      </c>
      <c r="E40" s="1">
        <v>3</v>
      </c>
      <c r="F40" s="1">
        <v>2</v>
      </c>
      <c r="H40" s="1">
        <v>210</v>
      </c>
      <c r="J40" s="66">
        <v>4.0999999999999996</v>
      </c>
      <c r="K40" s="1">
        <v>9</v>
      </c>
      <c r="L40" s="1">
        <v>52</v>
      </c>
      <c r="M40" s="1">
        <v>50</v>
      </c>
      <c r="N40" s="1">
        <v>36</v>
      </c>
      <c r="O40" s="1">
        <v>5</v>
      </c>
      <c r="P40" s="1">
        <v>25.4</v>
      </c>
      <c r="Q40" s="1">
        <v>2</v>
      </c>
      <c r="R40" s="1">
        <v>1</v>
      </c>
      <c r="S40" s="1">
        <v>2</v>
      </c>
      <c r="T40" s="1">
        <v>1</v>
      </c>
      <c r="W40" s="7">
        <v>1.2</v>
      </c>
      <c r="X40" s="7">
        <f>6.98-6.04</f>
        <v>0.94000000000000039</v>
      </c>
      <c r="Y40" s="7" t="s">
        <v>991</v>
      </c>
      <c r="Z40" s="67">
        <v>45475</v>
      </c>
      <c r="AA40" s="68">
        <v>45476</v>
      </c>
    </row>
    <row r="41" spans="1:27">
      <c r="A41" s="65" t="s">
        <v>553</v>
      </c>
      <c r="B41" s="1" t="s">
        <v>504</v>
      </c>
      <c r="C41" s="1" t="s">
        <v>236</v>
      </c>
      <c r="D41" s="1">
        <v>534</v>
      </c>
      <c r="E41" s="1">
        <v>2</v>
      </c>
      <c r="F41" s="1">
        <v>2</v>
      </c>
      <c r="H41" s="1">
        <v>205</v>
      </c>
      <c r="J41" s="66">
        <v>4.5999999999999996</v>
      </c>
      <c r="K41" s="1">
        <v>9</v>
      </c>
      <c r="L41" s="1">
        <v>90</v>
      </c>
      <c r="M41" s="1">
        <v>85</v>
      </c>
      <c r="N41" s="1">
        <v>72</v>
      </c>
      <c r="O41" s="1">
        <v>5</v>
      </c>
      <c r="P41" s="1">
        <v>29.6</v>
      </c>
      <c r="Q41" s="1">
        <v>1</v>
      </c>
      <c r="S41" s="1">
        <v>2</v>
      </c>
      <c r="W41" s="7">
        <v>1.9</v>
      </c>
      <c r="X41" s="7">
        <f>7.4-6.04</f>
        <v>1.3600000000000003</v>
      </c>
      <c r="Y41" s="7" t="s">
        <v>992</v>
      </c>
      <c r="Z41" s="67">
        <v>45475</v>
      </c>
      <c r="AA41" s="68">
        <v>45476</v>
      </c>
    </row>
    <row r="42" spans="1:27" ht="15" thickBot="1">
      <c r="A42" s="70" t="s">
        <v>553</v>
      </c>
      <c r="B42" s="71" t="s">
        <v>504</v>
      </c>
      <c r="C42" s="71" t="s">
        <v>236</v>
      </c>
      <c r="D42" s="71">
        <v>540</v>
      </c>
      <c r="E42" s="71">
        <v>2</v>
      </c>
      <c r="F42" s="71">
        <v>2</v>
      </c>
      <c r="G42" s="71"/>
      <c r="H42" s="71">
        <v>204</v>
      </c>
      <c r="I42" s="71"/>
      <c r="J42" s="72">
        <v>4.9400000000000004</v>
      </c>
      <c r="K42" s="71">
        <v>9</v>
      </c>
      <c r="L42" s="71">
        <v>96</v>
      </c>
      <c r="M42" s="71">
        <v>95</v>
      </c>
      <c r="N42" s="71">
        <v>95</v>
      </c>
      <c r="O42" s="71">
        <v>5</v>
      </c>
      <c r="P42" s="71">
        <v>40.4</v>
      </c>
      <c r="Q42" s="71">
        <v>2</v>
      </c>
      <c r="R42" s="71"/>
      <c r="S42" s="71">
        <v>1</v>
      </c>
      <c r="T42" s="71">
        <v>1</v>
      </c>
      <c r="U42" s="71"/>
      <c r="V42" s="73"/>
      <c r="W42" s="74">
        <v>2.6</v>
      </c>
      <c r="X42" s="74">
        <f>5.62-2.85</f>
        <v>2.77</v>
      </c>
      <c r="Y42" s="74" t="s">
        <v>991</v>
      </c>
      <c r="Z42" s="75">
        <v>45475</v>
      </c>
      <c r="AA42" s="76">
        <v>45476</v>
      </c>
    </row>
    <row r="43" spans="1:27">
      <c r="A43" s="58" t="s">
        <v>553</v>
      </c>
      <c r="B43" s="59" t="s">
        <v>509</v>
      </c>
      <c r="C43" s="59" t="s">
        <v>0</v>
      </c>
      <c r="D43" s="59">
        <v>543</v>
      </c>
      <c r="E43" s="59">
        <v>1</v>
      </c>
      <c r="F43" s="59">
        <v>2</v>
      </c>
      <c r="G43" s="59"/>
      <c r="H43" s="59">
        <v>183</v>
      </c>
      <c r="I43" s="59"/>
      <c r="J43" s="59">
        <v>4.6100000000000003</v>
      </c>
      <c r="K43" s="59">
        <v>8</v>
      </c>
      <c r="L43" s="59">
        <v>63</v>
      </c>
      <c r="M43" s="59">
        <v>58</v>
      </c>
      <c r="N43" s="59">
        <v>67</v>
      </c>
      <c r="O43" s="59">
        <v>5</v>
      </c>
      <c r="P43" s="59">
        <v>32.6</v>
      </c>
      <c r="Q43" s="59">
        <v>1</v>
      </c>
      <c r="R43" s="59"/>
      <c r="S43" s="59"/>
      <c r="T43" s="59"/>
      <c r="U43" s="59"/>
      <c r="V43" s="61"/>
      <c r="W43" s="62">
        <v>1.3</v>
      </c>
      <c r="X43" s="62">
        <v>3.65</v>
      </c>
      <c r="Y43" s="62" t="s">
        <v>995</v>
      </c>
      <c r="Z43" s="63">
        <v>45477</v>
      </c>
      <c r="AA43" s="64">
        <v>45478</v>
      </c>
    </row>
    <row r="44" spans="1:27">
      <c r="A44" s="65" t="s">
        <v>553</v>
      </c>
      <c r="B44" s="1" t="s">
        <v>509</v>
      </c>
      <c r="C44" s="1" t="s">
        <v>0</v>
      </c>
      <c r="D44" s="1">
        <v>551</v>
      </c>
      <c r="E44" s="1">
        <v>1</v>
      </c>
      <c r="F44" s="1">
        <v>2</v>
      </c>
      <c r="H44" s="1">
        <v>165</v>
      </c>
      <c r="J44" s="1">
        <v>6.21</v>
      </c>
      <c r="K44" s="1">
        <v>26</v>
      </c>
      <c r="L44" s="1">
        <v>63</v>
      </c>
      <c r="M44" s="1">
        <v>70</v>
      </c>
      <c r="N44" s="1">
        <v>55</v>
      </c>
      <c r="O44" s="1">
        <v>5</v>
      </c>
      <c r="P44" s="1">
        <v>39.1</v>
      </c>
      <c r="Q44" s="1">
        <v>1</v>
      </c>
      <c r="W44" s="7">
        <v>2.4</v>
      </c>
      <c r="X44" s="7">
        <v>3.13</v>
      </c>
      <c r="Y44" s="7" t="s">
        <v>991</v>
      </c>
      <c r="Z44" s="67">
        <v>45477</v>
      </c>
      <c r="AA44" s="68">
        <v>45478</v>
      </c>
    </row>
    <row r="45" spans="1:27">
      <c r="A45" s="65" t="s">
        <v>553</v>
      </c>
      <c r="B45" s="1" t="s">
        <v>509</v>
      </c>
      <c r="C45" s="1" t="s">
        <v>0</v>
      </c>
      <c r="D45" s="1">
        <v>554</v>
      </c>
      <c r="E45" s="1">
        <v>2</v>
      </c>
      <c r="F45" s="1">
        <v>2</v>
      </c>
      <c r="H45" s="1">
        <v>224</v>
      </c>
      <c r="J45" s="1">
        <v>4.62</v>
      </c>
      <c r="K45" s="1">
        <v>13</v>
      </c>
      <c r="L45" s="1">
        <v>72</v>
      </c>
      <c r="M45" s="1">
        <v>74</v>
      </c>
      <c r="N45" s="1">
        <v>72</v>
      </c>
      <c r="O45" s="1">
        <v>5</v>
      </c>
      <c r="P45" s="1">
        <v>29.5</v>
      </c>
      <c r="Q45" s="1">
        <v>1</v>
      </c>
      <c r="W45" s="7">
        <v>2.11</v>
      </c>
      <c r="X45" s="7">
        <v>2.5</v>
      </c>
      <c r="Y45" s="7" t="s">
        <v>991</v>
      </c>
      <c r="Z45" s="67">
        <v>45477</v>
      </c>
      <c r="AA45" s="68">
        <v>45478</v>
      </c>
    </row>
    <row r="46" spans="1:27">
      <c r="A46" s="65" t="s">
        <v>553</v>
      </c>
      <c r="B46" s="1" t="s">
        <v>509</v>
      </c>
      <c r="C46" s="1" t="s">
        <v>0</v>
      </c>
      <c r="D46" s="1">
        <v>557</v>
      </c>
      <c r="E46" s="1">
        <v>2</v>
      </c>
      <c r="F46" s="1">
        <v>2</v>
      </c>
      <c r="G46" s="1" t="s">
        <v>794</v>
      </c>
      <c r="H46" s="1">
        <v>396</v>
      </c>
      <c r="J46" s="1">
        <v>4.8899999999999997</v>
      </c>
      <c r="K46" s="1">
        <v>25</v>
      </c>
      <c r="L46" s="1">
        <v>78</v>
      </c>
      <c r="M46" s="1">
        <v>70</v>
      </c>
      <c r="N46" s="1">
        <v>67</v>
      </c>
      <c r="O46" s="1">
        <v>5</v>
      </c>
      <c r="P46" s="1">
        <v>30.3</v>
      </c>
      <c r="Q46" s="1">
        <v>1</v>
      </c>
      <c r="R46" s="1">
        <v>1</v>
      </c>
      <c r="S46" s="1">
        <v>1</v>
      </c>
      <c r="V46" t="s">
        <v>994</v>
      </c>
      <c r="W46" s="7">
        <v>3.17</v>
      </c>
      <c r="X46" s="7">
        <v>2.79</v>
      </c>
      <c r="Y46" s="7" t="s">
        <v>991</v>
      </c>
      <c r="Z46" s="67">
        <v>45477</v>
      </c>
      <c r="AA46" s="68">
        <v>45478</v>
      </c>
    </row>
    <row r="47" spans="1:27">
      <c r="A47" s="65" t="s">
        <v>553</v>
      </c>
      <c r="B47" s="1" t="s">
        <v>509</v>
      </c>
      <c r="C47" s="1" t="s">
        <v>236</v>
      </c>
      <c r="D47" s="1">
        <v>571</v>
      </c>
      <c r="E47" s="1">
        <v>3</v>
      </c>
      <c r="F47" s="1">
        <v>2</v>
      </c>
      <c r="H47" s="1">
        <v>230</v>
      </c>
      <c r="J47" s="1">
        <v>4.58</v>
      </c>
      <c r="K47" s="1">
        <v>14</v>
      </c>
      <c r="L47" s="1">
        <v>50</v>
      </c>
      <c r="M47" s="1">
        <v>77</v>
      </c>
      <c r="N47" s="1">
        <v>66</v>
      </c>
      <c r="O47" s="1">
        <v>5</v>
      </c>
      <c r="P47" s="1">
        <v>34.4</v>
      </c>
      <c r="Q47" s="1">
        <v>2</v>
      </c>
      <c r="R47" s="1">
        <v>2</v>
      </c>
      <c r="S47" s="1">
        <v>1</v>
      </c>
      <c r="W47" s="7">
        <v>2.17</v>
      </c>
      <c r="X47" s="7">
        <v>5.87</v>
      </c>
      <c r="Y47" s="7" t="s">
        <v>995</v>
      </c>
      <c r="Z47" s="67">
        <v>45477</v>
      </c>
      <c r="AA47" s="68">
        <v>45478</v>
      </c>
    </row>
    <row r="48" spans="1:27">
      <c r="A48" s="65" t="s">
        <v>553</v>
      </c>
      <c r="B48" s="1" t="s">
        <v>509</v>
      </c>
      <c r="C48" s="1" t="s">
        <v>236</v>
      </c>
      <c r="D48" s="1">
        <v>584</v>
      </c>
      <c r="E48" s="1">
        <v>3</v>
      </c>
      <c r="F48" s="1">
        <v>2</v>
      </c>
      <c r="H48" s="1">
        <v>230</v>
      </c>
      <c r="J48" s="1">
        <v>4.91</v>
      </c>
      <c r="K48" s="1">
        <v>30</v>
      </c>
      <c r="L48" s="1">
        <v>77</v>
      </c>
      <c r="M48" s="1">
        <v>75</v>
      </c>
      <c r="N48" s="1">
        <v>62</v>
      </c>
      <c r="O48" s="1">
        <v>5</v>
      </c>
      <c r="P48" s="1">
        <v>27.4</v>
      </c>
      <c r="Q48" s="1">
        <v>2</v>
      </c>
      <c r="R48" s="1">
        <v>2</v>
      </c>
      <c r="S48" s="1">
        <v>1</v>
      </c>
      <c r="W48" s="7">
        <v>2.48</v>
      </c>
      <c r="X48" s="7">
        <v>3.69</v>
      </c>
      <c r="Y48" s="7" t="s">
        <v>992</v>
      </c>
      <c r="Z48" s="67">
        <v>45477</v>
      </c>
      <c r="AA48" s="68">
        <v>45478</v>
      </c>
    </row>
    <row r="49" spans="1:27">
      <c r="A49" s="65" t="s">
        <v>553</v>
      </c>
      <c r="B49" s="1" t="s">
        <v>509</v>
      </c>
      <c r="C49" s="1" t="s">
        <v>236</v>
      </c>
      <c r="D49" s="1">
        <v>587</v>
      </c>
      <c r="E49" s="1">
        <v>2</v>
      </c>
      <c r="F49" s="1">
        <v>2</v>
      </c>
      <c r="H49" s="1">
        <v>215</v>
      </c>
      <c r="J49" s="1">
        <v>6.32</v>
      </c>
      <c r="K49" s="1">
        <v>23</v>
      </c>
      <c r="L49" s="1">
        <v>67</v>
      </c>
      <c r="M49" s="1">
        <v>74</v>
      </c>
      <c r="N49" s="1">
        <v>70</v>
      </c>
      <c r="O49" s="1">
        <v>5</v>
      </c>
      <c r="P49" s="1">
        <v>36</v>
      </c>
      <c r="Q49" s="1">
        <v>1</v>
      </c>
      <c r="W49" s="7">
        <v>4.09</v>
      </c>
      <c r="X49" s="7">
        <v>5.52</v>
      </c>
      <c r="Y49" s="7" t="s">
        <v>991</v>
      </c>
      <c r="Z49" s="67">
        <v>45477</v>
      </c>
      <c r="AA49" s="68">
        <v>45478</v>
      </c>
    </row>
    <row r="50" spans="1:27">
      <c r="A50" s="65" t="s">
        <v>553</v>
      </c>
      <c r="B50" s="1" t="s">
        <v>509</v>
      </c>
      <c r="C50" s="1" t="s">
        <v>236</v>
      </c>
      <c r="D50" s="1">
        <v>588</v>
      </c>
      <c r="E50" s="1">
        <v>3</v>
      </c>
      <c r="F50" s="1">
        <v>2</v>
      </c>
      <c r="H50" s="1">
        <v>275</v>
      </c>
      <c r="J50" s="1">
        <v>5.45</v>
      </c>
      <c r="K50" s="1">
        <v>26</v>
      </c>
      <c r="L50" s="1">
        <v>72</v>
      </c>
      <c r="M50" s="1">
        <v>71</v>
      </c>
      <c r="N50" s="1">
        <v>51</v>
      </c>
      <c r="O50" s="1">
        <v>5</v>
      </c>
      <c r="P50" s="1">
        <v>34.299999999999997</v>
      </c>
      <c r="Q50" s="1">
        <v>2</v>
      </c>
      <c r="R50" s="1">
        <v>2</v>
      </c>
      <c r="S50" s="1">
        <v>1</v>
      </c>
      <c r="W50" s="7">
        <v>2.7</v>
      </c>
      <c r="X50" s="7">
        <v>3.51</v>
      </c>
      <c r="Y50" s="7" t="s">
        <v>991</v>
      </c>
      <c r="Z50" s="67">
        <v>45477</v>
      </c>
      <c r="AA50" s="68">
        <v>45478</v>
      </c>
    </row>
    <row r="51" spans="1:27">
      <c r="A51" s="65" t="s">
        <v>553</v>
      </c>
      <c r="B51" s="1" t="s">
        <v>509</v>
      </c>
      <c r="C51" s="1" t="s">
        <v>236</v>
      </c>
      <c r="D51" s="1">
        <v>591</v>
      </c>
      <c r="E51" s="1">
        <v>3</v>
      </c>
      <c r="F51" s="1">
        <v>2</v>
      </c>
      <c r="G51" s="1" t="s">
        <v>794</v>
      </c>
      <c r="H51" s="1">
        <v>185</v>
      </c>
      <c r="J51" s="1">
        <v>4.4800000000000004</v>
      </c>
      <c r="K51" s="1">
        <v>29</v>
      </c>
      <c r="L51" s="1">
        <v>54</v>
      </c>
      <c r="M51" s="1">
        <v>53</v>
      </c>
      <c r="N51" s="1">
        <v>48</v>
      </c>
      <c r="O51" s="1">
        <v>5</v>
      </c>
      <c r="P51" s="1">
        <v>35</v>
      </c>
      <c r="Q51" s="1">
        <v>2</v>
      </c>
      <c r="R51" s="1">
        <v>2</v>
      </c>
      <c r="S51" s="1">
        <v>1</v>
      </c>
      <c r="W51" s="7">
        <v>2.27</v>
      </c>
      <c r="X51" s="7">
        <v>2.71</v>
      </c>
      <c r="Y51" s="7" t="s">
        <v>991</v>
      </c>
      <c r="Z51" s="67">
        <v>45477</v>
      </c>
      <c r="AA51" s="68">
        <v>45478</v>
      </c>
    </row>
    <row r="52" spans="1:27" ht="15" thickBot="1">
      <c r="A52" s="70" t="s">
        <v>553</v>
      </c>
      <c r="B52" s="71" t="s">
        <v>509</v>
      </c>
      <c r="C52" s="71" t="s">
        <v>236</v>
      </c>
      <c r="D52" s="71">
        <v>592</v>
      </c>
      <c r="E52" s="71">
        <v>2</v>
      </c>
      <c r="F52" s="71">
        <v>2</v>
      </c>
      <c r="G52" s="71"/>
      <c r="H52" s="71">
        <v>188</v>
      </c>
      <c r="I52" s="71"/>
      <c r="J52" s="71">
        <v>4.67</v>
      </c>
      <c r="K52" s="71">
        <v>9</v>
      </c>
      <c r="L52" s="71">
        <v>86</v>
      </c>
      <c r="M52" s="71">
        <v>68</v>
      </c>
      <c r="N52" s="71">
        <v>79</v>
      </c>
      <c r="O52" s="71">
        <v>5</v>
      </c>
      <c r="P52" s="71">
        <v>35.700000000000003</v>
      </c>
      <c r="Q52" s="71">
        <v>1</v>
      </c>
      <c r="R52" s="71"/>
      <c r="S52" s="71">
        <v>1</v>
      </c>
      <c r="T52" s="71"/>
      <c r="U52" s="71"/>
      <c r="V52" s="73"/>
      <c r="W52" s="74">
        <v>2.61</v>
      </c>
      <c r="X52" s="74">
        <v>2.78</v>
      </c>
      <c r="Y52" s="74" t="s">
        <v>992</v>
      </c>
      <c r="Z52" s="75">
        <v>45477</v>
      </c>
      <c r="AA52" s="76">
        <v>45478</v>
      </c>
    </row>
    <row r="53" spans="1:27">
      <c r="A53" s="58" t="s">
        <v>501</v>
      </c>
      <c r="B53" s="59" t="s">
        <v>504</v>
      </c>
      <c r="C53" s="59" t="s">
        <v>236</v>
      </c>
      <c r="D53" s="59">
        <v>71</v>
      </c>
      <c r="E53" s="59">
        <v>1</v>
      </c>
      <c r="F53" s="59">
        <v>1</v>
      </c>
      <c r="G53" s="59"/>
      <c r="H53" s="59">
        <v>235</v>
      </c>
      <c r="I53" s="59"/>
      <c r="J53" s="59">
        <v>5.13</v>
      </c>
      <c r="K53" s="59">
        <v>7</v>
      </c>
      <c r="L53" s="59">
        <v>84</v>
      </c>
      <c r="M53" s="59">
        <v>90</v>
      </c>
      <c r="N53" s="59">
        <v>82</v>
      </c>
      <c r="O53" s="59">
        <v>5</v>
      </c>
      <c r="P53" s="59">
        <v>37.6</v>
      </c>
      <c r="Q53" s="59">
        <v>1</v>
      </c>
      <c r="R53" s="59"/>
      <c r="S53" s="59"/>
      <c r="T53" s="59"/>
      <c r="U53" s="59"/>
      <c r="V53" s="59"/>
      <c r="W53" s="62">
        <v>2.6460000000000004</v>
      </c>
      <c r="X53" s="62">
        <v>8.1626999999999992</v>
      </c>
      <c r="Y53" s="62" t="s">
        <v>995</v>
      </c>
      <c r="Z53" s="77">
        <v>45481</v>
      </c>
      <c r="AA53" s="78">
        <v>45481</v>
      </c>
    </row>
    <row r="54" spans="1:27">
      <c r="A54" s="65" t="s">
        <v>501</v>
      </c>
      <c r="B54" s="1" t="s">
        <v>504</v>
      </c>
      <c r="C54" s="1" t="s">
        <v>236</v>
      </c>
      <c r="D54" s="1">
        <v>84</v>
      </c>
      <c r="E54" s="1">
        <v>1</v>
      </c>
      <c r="F54" s="1">
        <v>2</v>
      </c>
      <c r="H54" s="1">
        <v>270</v>
      </c>
      <c r="J54" s="1">
        <v>6.26</v>
      </c>
      <c r="K54" s="1">
        <v>20</v>
      </c>
      <c r="L54" s="1">
        <v>94</v>
      </c>
      <c r="M54" s="1">
        <v>92</v>
      </c>
      <c r="N54" s="1">
        <v>85</v>
      </c>
      <c r="O54" s="1">
        <v>5</v>
      </c>
      <c r="P54" s="1">
        <v>36.5</v>
      </c>
      <c r="V54" s="1"/>
      <c r="W54" s="7">
        <v>3.5910000000000002</v>
      </c>
      <c r="X54" s="7">
        <v>4.1979600000000001</v>
      </c>
      <c r="Y54" s="7" t="s">
        <v>991</v>
      </c>
      <c r="Z54" s="79">
        <v>45481</v>
      </c>
      <c r="AA54" s="80">
        <v>45481</v>
      </c>
    </row>
    <row r="55" spans="1:27">
      <c r="A55" s="65" t="s">
        <v>501</v>
      </c>
      <c r="B55" s="1" t="s">
        <v>504</v>
      </c>
      <c r="C55" s="1" t="s">
        <v>0</v>
      </c>
      <c r="D55" s="1">
        <v>132</v>
      </c>
      <c r="E55" s="1">
        <v>2</v>
      </c>
      <c r="F55" s="1">
        <v>2</v>
      </c>
      <c r="H55" s="1">
        <v>125</v>
      </c>
      <c r="J55" s="1">
        <v>4.34</v>
      </c>
      <c r="K55" s="1">
        <v>8</v>
      </c>
      <c r="L55" s="1">
        <v>85</v>
      </c>
      <c r="M55" s="1">
        <v>67</v>
      </c>
      <c r="N55" s="1">
        <v>50</v>
      </c>
      <c r="O55" s="1">
        <v>5</v>
      </c>
      <c r="P55" s="1">
        <v>28.1</v>
      </c>
      <c r="Q55" s="1">
        <v>1</v>
      </c>
      <c r="R55" s="1">
        <v>2</v>
      </c>
      <c r="S55" s="1">
        <v>1</v>
      </c>
      <c r="V55" s="1"/>
      <c r="W55" s="7">
        <v>1.1340000000000001</v>
      </c>
      <c r="X55" s="7">
        <v>1.4770599999999998</v>
      </c>
      <c r="Y55" s="67" t="s">
        <v>992</v>
      </c>
      <c r="Z55" s="79">
        <v>45481</v>
      </c>
      <c r="AA55" s="80">
        <v>45481</v>
      </c>
    </row>
    <row r="56" spans="1:27">
      <c r="A56" s="65" t="s">
        <v>501</v>
      </c>
      <c r="B56" s="1" t="s">
        <v>504</v>
      </c>
      <c r="C56" s="1" t="s">
        <v>0</v>
      </c>
      <c r="D56" s="1">
        <v>149</v>
      </c>
      <c r="E56" s="1">
        <v>5</v>
      </c>
      <c r="F56" s="1">
        <v>2</v>
      </c>
      <c r="H56" s="1">
        <v>170</v>
      </c>
      <c r="J56" s="1">
        <v>2.87</v>
      </c>
      <c r="K56" s="1">
        <v>0</v>
      </c>
      <c r="L56" s="1">
        <v>0</v>
      </c>
      <c r="M56" s="1">
        <v>0</v>
      </c>
      <c r="N56" s="1">
        <v>0</v>
      </c>
      <c r="O56" s="1">
        <v>0</v>
      </c>
      <c r="P56" s="1">
        <v>0</v>
      </c>
      <c r="V56" s="1"/>
      <c r="W56" s="7">
        <v>0.378</v>
      </c>
      <c r="X56" s="7">
        <v>0.85514000000000001</v>
      </c>
      <c r="Y56" s="67" t="s">
        <v>991</v>
      </c>
      <c r="Z56" s="79">
        <v>45481</v>
      </c>
      <c r="AA56" s="80">
        <v>45481</v>
      </c>
    </row>
    <row r="57" spans="1:27">
      <c r="A57" s="65" t="s">
        <v>501</v>
      </c>
      <c r="B57" s="1" t="s">
        <v>504</v>
      </c>
      <c r="C57" s="1" t="s">
        <v>236</v>
      </c>
      <c r="D57" s="1">
        <v>68</v>
      </c>
      <c r="E57" s="1">
        <v>2</v>
      </c>
      <c r="F57" s="1">
        <v>2</v>
      </c>
      <c r="H57" s="1">
        <v>250</v>
      </c>
      <c r="J57" s="1">
        <v>4.63</v>
      </c>
      <c r="K57" s="1">
        <v>16</v>
      </c>
      <c r="L57" s="1">
        <v>79</v>
      </c>
      <c r="M57" s="1">
        <v>78</v>
      </c>
      <c r="N57" s="1">
        <v>74</v>
      </c>
      <c r="O57" s="1">
        <v>5</v>
      </c>
      <c r="P57" s="1">
        <v>32.6</v>
      </c>
      <c r="Q57" s="1">
        <v>1</v>
      </c>
      <c r="S57" s="1">
        <v>1</v>
      </c>
      <c r="T57" s="1">
        <v>1</v>
      </c>
      <c r="V57" s="1"/>
      <c r="W57" s="7">
        <v>2.331</v>
      </c>
      <c r="X57" s="7">
        <v>2.0212400000000001</v>
      </c>
      <c r="Y57" s="67" t="s">
        <v>991</v>
      </c>
      <c r="Z57" s="79">
        <v>45481</v>
      </c>
      <c r="AA57" s="80">
        <v>45481</v>
      </c>
    </row>
    <row r="58" spans="1:27">
      <c r="A58" s="65" t="s">
        <v>501</v>
      </c>
      <c r="B58" s="1" t="s">
        <v>504</v>
      </c>
      <c r="C58" s="1" t="s">
        <v>236</v>
      </c>
      <c r="D58" s="1">
        <v>90</v>
      </c>
      <c r="E58" s="1">
        <v>1</v>
      </c>
      <c r="F58" s="1">
        <v>1</v>
      </c>
      <c r="H58" s="1">
        <v>250</v>
      </c>
      <c r="J58" s="1">
        <v>7.13</v>
      </c>
      <c r="K58" s="1">
        <v>7</v>
      </c>
      <c r="L58" s="1">
        <v>90</v>
      </c>
      <c r="M58" s="1">
        <v>75</v>
      </c>
      <c r="N58" s="1">
        <v>84</v>
      </c>
      <c r="O58" s="1">
        <v>5</v>
      </c>
      <c r="P58" s="1">
        <v>39.700000000000003</v>
      </c>
      <c r="Q58" s="1">
        <v>1</v>
      </c>
      <c r="V58" s="1"/>
      <c r="W58" s="7">
        <v>2.2050000000000001</v>
      </c>
      <c r="X58" s="7">
        <v>3.1095999999999999</v>
      </c>
      <c r="Y58" s="67" t="s">
        <v>991</v>
      </c>
      <c r="Z58" s="79">
        <v>45481</v>
      </c>
      <c r="AA58" s="80">
        <v>45481</v>
      </c>
    </row>
    <row r="59" spans="1:27">
      <c r="A59" s="65" t="s">
        <v>501</v>
      </c>
      <c r="B59" s="1" t="s">
        <v>504</v>
      </c>
      <c r="C59" s="1" t="s">
        <v>236</v>
      </c>
      <c r="D59" s="1">
        <v>151</v>
      </c>
      <c r="E59" s="1">
        <v>2</v>
      </c>
      <c r="F59" s="1">
        <v>2</v>
      </c>
      <c r="H59" s="1">
        <v>165</v>
      </c>
      <c r="J59" s="1">
        <v>7.27</v>
      </c>
      <c r="K59" s="1">
        <v>4</v>
      </c>
      <c r="L59" s="1">
        <v>105</v>
      </c>
      <c r="M59" s="1">
        <v>99</v>
      </c>
      <c r="N59" s="1">
        <v>110</v>
      </c>
      <c r="O59" s="1">
        <v>4</v>
      </c>
      <c r="P59" s="1">
        <v>37.4</v>
      </c>
      <c r="Q59" s="1">
        <v>1</v>
      </c>
      <c r="R59" s="1">
        <v>2</v>
      </c>
      <c r="V59" s="1"/>
      <c r="W59" s="7">
        <v>2.2050000000000001</v>
      </c>
      <c r="X59" s="7">
        <v>3.3428199999999997</v>
      </c>
      <c r="Y59" s="7" t="s">
        <v>991</v>
      </c>
      <c r="Z59" s="79">
        <v>45481</v>
      </c>
      <c r="AA59" s="80">
        <v>45481</v>
      </c>
    </row>
    <row r="60" spans="1:27">
      <c r="A60" s="65" t="s">
        <v>501</v>
      </c>
      <c r="B60" s="1" t="s">
        <v>504</v>
      </c>
      <c r="C60" s="1" t="s">
        <v>0</v>
      </c>
      <c r="D60" s="1">
        <v>135</v>
      </c>
      <c r="E60" s="1">
        <v>3</v>
      </c>
      <c r="F60" s="1">
        <v>1</v>
      </c>
      <c r="H60" s="1">
        <v>115</v>
      </c>
      <c r="J60" s="1">
        <v>4.57</v>
      </c>
      <c r="K60" s="1">
        <v>3</v>
      </c>
      <c r="L60" s="1">
        <v>84</v>
      </c>
      <c r="M60" s="1">
        <v>60</v>
      </c>
      <c r="N60" s="1">
        <v>56</v>
      </c>
      <c r="O60" s="1">
        <v>3</v>
      </c>
      <c r="P60" s="1">
        <v>36</v>
      </c>
      <c r="Q60" s="1">
        <v>2</v>
      </c>
      <c r="R60" s="1">
        <v>1</v>
      </c>
      <c r="S60" s="1">
        <v>1</v>
      </c>
      <c r="T60" s="1">
        <v>1</v>
      </c>
      <c r="V60" s="1"/>
      <c r="W60" s="7">
        <v>0.94500000000000006</v>
      </c>
      <c r="X60" s="7">
        <v>2.5654199999999996</v>
      </c>
      <c r="Y60" s="7" t="s">
        <v>991</v>
      </c>
      <c r="Z60" s="79">
        <v>45481</v>
      </c>
      <c r="AA60" s="80">
        <v>45481</v>
      </c>
    </row>
    <row r="61" spans="1:27">
      <c r="A61" s="65" t="s">
        <v>501</v>
      </c>
      <c r="B61" s="1" t="s">
        <v>504</v>
      </c>
      <c r="C61" s="1" t="s">
        <v>236</v>
      </c>
      <c r="D61" s="1">
        <v>166</v>
      </c>
      <c r="E61" s="1">
        <v>2</v>
      </c>
      <c r="F61" s="1">
        <v>1</v>
      </c>
      <c r="H61" s="1">
        <v>190</v>
      </c>
      <c r="J61" s="1">
        <v>5.38</v>
      </c>
      <c r="K61" s="1">
        <v>5</v>
      </c>
      <c r="L61" s="1">
        <v>103</v>
      </c>
      <c r="M61" s="1">
        <v>100</v>
      </c>
      <c r="N61" s="1">
        <v>105</v>
      </c>
      <c r="O61" s="1">
        <v>5</v>
      </c>
      <c r="P61" s="1">
        <v>32.799999999999997</v>
      </c>
      <c r="Q61" s="1">
        <v>2</v>
      </c>
      <c r="V61" s="1"/>
      <c r="W61" s="7">
        <v>1.575</v>
      </c>
      <c r="X61" s="7">
        <v>1.6325400000000001</v>
      </c>
      <c r="Y61" s="7" t="s">
        <v>992</v>
      </c>
      <c r="Z61" s="79">
        <v>45481</v>
      </c>
      <c r="AA61" s="80">
        <v>45481</v>
      </c>
    </row>
    <row r="62" spans="1:27">
      <c r="A62" s="65" t="s">
        <v>501</v>
      </c>
      <c r="B62" s="1" t="s">
        <v>504</v>
      </c>
      <c r="C62" s="1" t="s">
        <v>236</v>
      </c>
      <c r="D62" s="1">
        <v>61</v>
      </c>
      <c r="E62" s="1">
        <v>1</v>
      </c>
      <c r="F62" s="1">
        <v>2</v>
      </c>
      <c r="H62" s="1">
        <v>191</v>
      </c>
      <c r="J62" s="1">
        <v>3.56</v>
      </c>
      <c r="K62" s="1">
        <v>6</v>
      </c>
      <c r="L62" s="1">
        <v>60</v>
      </c>
      <c r="M62" s="1">
        <v>82</v>
      </c>
      <c r="N62" s="1">
        <v>73</v>
      </c>
      <c r="O62" s="1">
        <v>5</v>
      </c>
      <c r="P62" s="1">
        <v>34.4</v>
      </c>
      <c r="Q62" s="1">
        <v>1</v>
      </c>
      <c r="V62" s="1"/>
      <c r="W62" s="7">
        <v>0.8819999999999999</v>
      </c>
      <c r="X62" s="7">
        <v>1.32158</v>
      </c>
      <c r="Y62" s="7" t="s">
        <v>992</v>
      </c>
      <c r="Z62" s="79">
        <v>45481</v>
      </c>
      <c r="AA62" s="80">
        <v>45481</v>
      </c>
    </row>
    <row r="63" spans="1:27">
      <c r="A63" s="65" t="s">
        <v>501</v>
      </c>
      <c r="B63" s="1" t="s">
        <v>504</v>
      </c>
      <c r="C63" s="1" t="s">
        <v>236</v>
      </c>
      <c r="D63" s="1">
        <v>82</v>
      </c>
      <c r="E63" s="1">
        <v>1</v>
      </c>
      <c r="F63" s="1">
        <v>2</v>
      </c>
      <c r="H63" s="1">
        <v>298</v>
      </c>
      <c r="J63" s="1">
        <v>3.71</v>
      </c>
      <c r="K63" s="1">
        <v>11</v>
      </c>
      <c r="L63" s="1">
        <v>67</v>
      </c>
      <c r="M63" s="1">
        <v>75</v>
      </c>
      <c r="N63" s="1">
        <v>60</v>
      </c>
      <c r="O63" s="1">
        <v>5</v>
      </c>
      <c r="P63" s="1">
        <v>36.5</v>
      </c>
      <c r="Q63" s="1">
        <v>1</v>
      </c>
      <c r="V63" s="1"/>
      <c r="W63" s="7">
        <v>1.7639999999999998</v>
      </c>
      <c r="X63" s="7">
        <v>2.7986399999999998</v>
      </c>
      <c r="Y63" s="7" t="s">
        <v>991</v>
      </c>
      <c r="Z63" s="79">
        <v>45481</v>
      </c>
      <c r="AA63" s="80">
        <v>45481</v>
      </c>
    </row>
    <row r="64" spans="1:27">
      <c r="A64" s="65" t="s">
        <v>501</v>
      </c>
      <c r="B64" s="1" t="s">
        <v>504</v>
      </c>
      <c r="C64" s="1" t="s">
        <v>0</v>
      </c>
      <c r="D64" s="1">
        <v>134</v>
      </c>
      <c r="E64" s="1">
        <v>2</v>
      </c>
      <c r="F64" s="1">
        <v>2</v>
      </c>
      <c r="H64" s="1">
        <v>160</v>
      </c>
      <c r="J64" s="1">
        <v>4.24</v>
      </c>
      <c r="K64" s="1">
        <v>9</v>
      </c>
      <c r="L64" s="1">
        <v>62</v>
      </c>
      <c r="M64" s="1">
        <v>60</v>
      </c>
      <c r="N64" s="1">
        <v>55</v>
      </c>
      <c r="O64" s="1">
        <v>5</v>
      </c>
      <c r="P64" s="1">
        <v>32.1</v>
      </c>
      <c r="Q64" s="1">
        <v>1</v>
      </c>
      <c r="S64" s="1">
        <v>1</v>
      </c>
      <c r="V64" s="1"/>
      <c r="W64" s="7">
        <v>0.94500000000000006</v>
      </c>
      <c r="X64" s="7">
        <v>0.77739999999999998</v>
      </c>
      <c r="Y64" s="7" t="s">
        <v>992</v>
      </c>
      <c r="Z64" s="79">
        <v>45481</v>
      </c>
      <c r="AA64" s="80">
        <v>45481</v>
      </c>
    </row>
    <row r="65" spans="1:27">
      <c r="A65" s="65" t="s">
        <v>501</v>
      </c>
      <c r="B65" s="1" t="s">
        <v>509</v>
      </c>
      <c r="C65" s="1" t="s">
        <v>236</v>
      </c>
      <c r="D65" s="1">
        <v>117</v>
      </c>
      <c r="E65" s="1">
        <v>1</v>
      </c>
      <c r="F65" s="1">
        <v>2</v>
      </c>
      <c r="H65" s="1">
        <v>195</v>
      </c>
      <c r="J65" s="1">
        <v>5.38</v>
      </c>
      <c r="K65" s="1">
        <v>5</v>
      </c>
      <c r="L65" s="1">
        <v>45</v>
      </c>
      <c r="M65" s="1">
        <v>37</v>
      </c>
      <c r="N65" s="1">
        <v>42</v>
      </c>
      <c r="O65" s="1">
        <v>5</v>
      </c>
      <c r="P65" s="1">
        <v>25.8</v>
      </c>
      <c r="Q65" s="1">
        <v>1</v>
      </c>
      <c r="V65" s="1"/>
      <c r="W65" s="7">
        <v>1.3230000000000002</v>
      </c>
      <c r="X65" s="7">
        <v>6.3746799999999997</v>
      </c>
      <c r="Y65" s="7" t="s">
        <v>991</v>
      </c>
      <c r="Z65" s="79">
        <v>45481</v>
      </c>
      <c r="AA65" s="80">
        <v>45481</v>
      </c>
    </row>
    <row r="66" spans="1:27">
      <c r="A66" s="65" t="s">
        <v>501</v>
      </c>
      <c r="B66" s="1" t="s">
        <v>509</v>
      </c>
      <c r="C66" s="1" t="s">
        <v>236</v>
      </c>
      <c r="D66" s="1">
        <v>112</v>
      </c>
      <c r="E66" s="1">
        <v>1</v>
      </c>
      <c r="F66" s="1">
        <v>1</v>
      </c>
      <c r="H66" s="1">
        <v>230</v>
      </c>
      <c r="J66" s="1">
        <v>6.12</v>
      </c>
      <c r="K66" s="1">
        <v>6</v>
      </c>
      <c r="L66" s="1">
        <v>67</v>
      </c>
      <c r="M66" s="1">
        <v>63</v>
      </c>
      <c r="N66" s="1">
        <v>60</v>
      </c>
      <c r="O66" s="1">
        <v>5</v>
      </c>
      <c r="P66" s="1">
        <v>18</v>
      </c>
      <c r="Q66" s="1">
        <v>1</v>
      </c>
      <c r="V66" s="1"/>
      <c r="W66" s="7">
        <v>1.8900000000000001</v>
      </c>
      <c r="X66" s="7">
        <v>5.9859799999999996</v>
      </c>
      <c r="Y66" s="7" t="s">
        <v>992</v>
      </c>
      <c r="Z66" s="79">
        <v>45481</v>
      </c>
      <c r="AA66" s="80">
        <v>45481</v>
      </c>
    </row>
    <row r="67" spans="1:27">
      <c r="A67" s="65" t="s">
        <v>501</v>
      </c>
      <c r="B67" s="1" t="s">
        <v>504</v>
      </c>
      <c r="C67" s="1" t="s">
        <v>236</v>
      </c>
      <c r="D67" s="1">
        <v>167</v>
      </c>
      <c r="E67" s="1">
        <v>2</v>
      </c>
      <c r="F67" s="1">
        <v>1</v>
      </c>
      <c r="H67" s="1">
        <v>230</v>
      </c>
      <c r="J67" s="1">
        <v>4.8</v>
      </c>
      <c r="K67" s="1">
        <v>5</v>
      </c>
      <c r="L67" s="1">
        <v>55</v>
      </c>
      <c r="M67" s="1">
        <v>90</v>
      </c>
      <c r="N67" s="1">
        <v>90</v>
      </c>
      <c r="O67" s="1">
        <v>5</v>
      </c>
      <c r="P67" s="1">
        <v>26.7</v>
      </c>
      <c r="Q67" s="1">
        <v>1</v>
      </c>
      <c r="R67" s="1">
        <v>1</v>
      </c>
      <c r="T67" s="1">
        <v>1</v>
      </c>
      <c r="V67" s="1"/>
      <c r="W67" s="7">
        <v>2.0789999999999997</v>
      </c>
      <c r="X67" s="7">
        <v>2.4876800000000001</v>
      </c>
      <c r="Y67" s="7" t="s">
        <v>992</v>
      </c>
      <c r="Z67" s="79">
        <v>45481</v>
      </c>
      <c r="AA67" s="80">
        <v>45481</v>
      </c>
    </row>
    <row r="68" spans="1:27">
      <c r="A68" s="65" t="s">
        <v>501</v>
      </c>
      <c r="B68" s="1" t="s">
        <v>504</v>
      </c>
      <c r="C68" s="1" t="s">
        <v>0</v>
      </c>
      <c r="D68" s="1">
        <v>145</v>
      </c>
      <c r="E68" s="1">
        <v>3</v>
      </c>
      <c r="F68" s="1">
        <v>1</v>
      </c>
      <c r="H68" s="1">
        <v>80</v>
      </c>
      <c r="J68" s="1">
        <v>3.16</v>
      </c>
      <c r="K68" s="1">
        <v>4</v>
      </c>
      <c r="L68" s="1">
        <v>60</v>
      </c>
      <c r="M68" s="1">
        <v>45</v>
      </c>
      <c r="N68" s="1">
        <v>69</v>
      </c>
      <c r="O68" s="1">
        <v>4</v>
      </c>
      <c r="P68" s="1">
        <v>40.6</v>
      </c>
      <c r="Q68" s="1">
        <v>1</v>
      </c>
      <c r="R68" s="1">
        <v>2</v>
      </c>
      <c r="S68" s="1">
        <v>1</v>
      </c>
      <c r="V68" s="1"/>
      <c r="W68" s="7">
        <v>0.56700000000000006</v>
      </c>
      <c r="X68" s="7">
        <v>1.08836</v>
      </c>
      <c r="Y68" s="7" t="s">
        <v>991</v>
      </c>
      <c r="Z68" s="79">
        <v>45481</v>
      </c>
      <c r="AA68" s="80">
        <v>45481</v>
      </c>
    </row>
    <row r="69" spans="1:27">
      <c r="A69" s="65" t="s">
        <v>501</v>
      </c>
      <c r="B69" s="1" t="s">
        <v>504</v>
      </c>
      <c r="C69" s="1" t="s">
        <v>236</v>
      </c>
      <c r="D69" s="1">
        <v>154</v>
      </c>
      <c r="E69" s="1">
        <v>1</v>
      </c>
      <c r="F69" s="1">
        <v>2</v>
      </c>
      <c r="H69" s="1">
        <v>190</v>
      </c>
      <c r="J69" s="1">
        <v>8.25</v>
      </c>
      <c r="K69" s="1">
        <v>8</v>
      </c>
      <c r="L69" s="1">
        <v>97</v>
      </c>
      <c r="M69" s="1">
        <v>115</v>
      </c>
      <c r="N69" s="1">
        <v>80</v>
      </c>
      <c r="O69" s="1">
        <v>6</v>
      </c>
      <c r="P69" s="1">
        <v>28.4</v>
      </c>
      <c r="Q69" s="1">
        <v>1</v>
      </c>
      <c r="R69" s="1">
        <v>1</v>
      </c>
      <c r="V69" s="1"/>
      <c r="W69" s="7">
        <v>2.5829999999999997</v>
      </c>
      <c r="X69" s="7">
        <v>2.64316</v>
      </c>
      <c r="Y69" s="7" t="s">
        <v>991</v>
      </c>
      <c r="Z69" s="79">
        <v>45481</v>
      </c>
      <c r="AA69" s="80">
        <v>45481</v>
      </c>
    </row>
    <row r="70" spans="1:27">
      <c r="A70" s="65" t="s">
        <v>501</v>
      </c>
      <c r="B70" s="1" t="s">
        <v>504</v>
      </c>
      <c r="C70" s="1" t="s">
        <v>0</v>
      </c>
      <c r="D70" s="1">
        <v>178</v>
      </c>
      <c r="E70" s="1">
        <v>1</v>
      </c>
      <c r="F70" s="1">
        <v>1</v>
      </c>
      <c r="H70" s="1">
        <v>195</v>
      </c>
      <c r="J70" s="1">
        <v>6.08</v>
      </c>
      <c r="K70" s="1">
        <v>7</v>
      </c>
      <c r="L70" s="1">
        <v>120</v>
      </c>
      <c r="M70" s="1">
        <v>119</v>
      </c>
      <c r="N70" s="1">
        <v>122</v>
      </c>
      <c r="O70" s="1">
        <v>5</v>
      </c>
      <c r="P70" s="1">
        <v>37.1</v>
      </c>
      <c r="V70" s="1"/>
      <c r="W70" s="7">
        <v>2.2680000000000002</v>
      </c>
      <c r="X70" s="7">
        <v>2.64316</v>
      </c>
      <c r="Y70" s="7" t="s">
        <v>991</v>
      </c>
      <c r="Z70" s="79">
        <v>45481</v>
      </c>
      <c r="AA70" s="80">
        <v>45481</v>
      </c>
    </row>
    <row r="71" spans="1:27">
      <c r="A71" s="65" t="s">
        <v>501</v>
      </c>
      <c r="B71" s="1" t="s">
        <v>504</v>
      </c>
      <c r="C71" s="1" t="s">
        <v>236</v>
      </c>
      <c r="D71" s="1">
        <v>165</v>
      </c>
      <c r="E71" s="1">
        <v>1</v>
      </c>
      <c r="F71" s="1">
        <v>1</v>
      </c>
      <c r="H71" s="1">
        <v>195</v>
      </c>
      <c r="J71" s="1">
        <v>3.26</v>
      </c>
      <c r="K71" s="1">
        <v>4</v>
      </c>
      <c r="L71" s="1">
        <v>80</v>
      </c>
      <c r="M71" s="1">
        <v>72</v>
      </c>
      <c r="N71" s="1">
        <v>85</v>
      </c>
      <c r="O71" s="1">
        <v>4</v>
      </c>
      <c r="P71" s="1">
        <v>35</v>
      </c>
      <c r="V71" s="1"/>
      <c r="W71" s="7">
        <v>1.1340000000000001</v>
      </c>
      <c r="X71" s="7">
        <v>1.9435</v>
      </c>
      <c r="Y71" s="7" t="s">
        <v>991</v>
      </c>
      <c r="Z71" s="79">
        <v>45481</v>
      </c>
      <c r="AA71" s="80">
        <v>45481</v>
      </c>
    </row>
    <row r="72" spans="1:27">
      <c r="A72" s="65" t="s">
        <v>501</v>
      </c>
      <c r="B72" s="1" t="s">
        <v>509</v>
      </c>
      <c r="C72" s="1" t="s">
        <v>0</v>
      </c>
      <c r="D72" s="1">
        <v>93</v>
      </c>
      <c r="E72" s="1">
        <v>1</v>
      </c>
      <c r="F72" s="1">
        <v>1</v>
      </c>
      <c r="H72" s="1">
        <v>195</v>
      </c>
      <c r="J72" s="1">
        <v>5.99</v>
      </c>
      <c r="K72" s="1">
        <v>4</v>
      </c>
      <c r="L72" s="1">
        <v>37</v>
      </c>
      <c r="M72" s="1">
        <v>30</v>
      </c>
      <c r="N72" s="1">
        <v>32</v>
      </c>
      <c r="O72" s="1">
        <v>4</v>
      </c>
      <c r="P72" s="1">
        <v>20.100000000000001</v>
      </c>
      <c r="V72" s="1"/>
      <c r="W72" s="7">
        <v>0.94500000000000006</v>
      </c>
      <c r="X72" s="7">
        <v>2.3321999999999998</v>
      </c>
      <c r="Y72" s="7" t="s">
        <v>991</v>
      </c>
      <c r="Z72" s="79">
        <v>45481</v>
      </c>
      <c r="AA72" s="80">
        <v>45481</v>
      </c>
    </row>
    <row r="73" spans="1:27">
      <c r="A73" s="65" t="s">
        <v>501</v>
      </c>
      <c r="B73" s="1" t="s">
        <v>509</v>
      </c>
      <c r="C73" s="1" t="s">
        <v>236</v>
      </c>
      <c r="D73" s="1">
        <v>128</v>
      </c>
      <c r="E73" s="1">
        <v>1</v>
      </c>
      <c r="F73" s="1">
        <v>2</v>
      </c>
      <c r="H73" s="1">
        <v>240</v>
      </c>
      <c r="J73" s="1">
        <v>5.5</v>
      </c>
      <c r="K73" s="1">
        <v>5</v>
      </c>
      <c r="L73" s="1">
        <v>53</v>
      </c>
      <c r="M73" s="1">
        <v>52</v>
      </c>
      <c r="N73" s="1">
        <v>58</v>
      </c>
      <c r="O73" s="1">
        <v>5</v>
      </c>
      <c r="P73" s="1">
        <v>17.600000000000001</v>
      </c>
      <c r="V73" s="1"/>
      <c r="W73" s="7">
        <v>1.4489999999999998</v>
      </c>
      <c r="X73" s="7">
        <v>3.4983</v>
      </c>
      <c r="Y73" s="7" t="s">
        <v>991</v>
      </c>
      <c r="Z73" s="79">
        <v>45481</v>
      </c>
      <c r="AA73" s="80">
        <v>45481</v>
      </c>
    </row>
    <row r="74" spans="1:27">
      <c r="A74" s="65" t="s">
        <v>501</v>
      </c>
      <c r="B74" s="1" t="s">
        <v>509</v>
      </c>
      <c r="C74" s="1" t="s">
        <v>236</v>
      </c>
      <c r="D74" s="1">
        <v>111</v>
      </c>
      <c r="E74" s="1">
        <v>1</v>
      </c>
      <c r="F74" s="1">
        <v>1</v>
      </c>
      <c r="H74" s="1">
        <v>195</v>
      </c>
      <c r="J74" s="1">
        <v>8.0299999999999994</v>
      </c>
      <c r="K74" s="1">
        <v>8</v>
      </c>
      <c r="L74" s="1">
        <v>49</v>
      </c>
      <c r="M74" s="1">
        <v>46</v>
      </c>
      <c r="N74" s="1">
        <v>43</v>
      </c>
      <c r="O74" s="1">
        <v>5</v>
      </c>
      <c r="P74" s="1">
        <v>21.9</v>
      </c>
      <c r="V74" s="1"/>
      <c r="W74" s="7">
        <v>1.7639999999999998</v>
      </c>
      <c r="X74" s="7">
        <v>5.8304999999999998</v>
      </c>
      <c r="Y74" s="7" t="s">
        <v>992</v>
      </c>
      <c r="Z74" s="79">
        <v>45481</v>
      </c>
      <c r="AA74" s="80">
        <v>45481</v>
      </c>
    </row>
    <row r="75" spans="1:27">
      <c r="A75" s="65" t="s">
        <v>501</v>
      </c>
      <c r="B75" s="1" t="s">
        <v>504</v>
      </c>
      <c r="C75" s="1" t="s">
        <v>236</v>
      </c>
      <c r="D75" s="1">
        <v>75</v>
      </c>
      <c r="E75" s="1">
        <v>1</v>
      </c>
      <c r="F75" s="1">
        <v>2</v>
      </c>
      <c r="H75" s="1">
        <v>230</v>
      </c>
      <c r="J75" s="1">
        <v>5.42</v>
      </c>
      <c r="K75" s="1">
        <v>13</v>
      </c>
      <c r="L75" s="1">
        <v>99</v>
      </c>
      <c r="M75" s="1">
        <v>105</v>
      </c>
      <c r="N75" s="1">
        <v>95</v>
      </c>
      <c r="O75" s="1">
        <v>5</v>
      </c>
      <c r="P75" s="1">
        <v>36.6</v>
      </c>
      <c r="Q75" s="1">
        <v>1</v>
      </c>
      <c r="S75" s="1">
        <v>1</v>
      </c>
      <c r="V75" s="1"/>
      <c r="W75" s="7">
        <v>2.2050000000000001</v>
      </c>
      <c r="X75" s="7">
        <v>2.4876800000000001</v>
      </c>
      <c r="Y75" s="7" t="s">
        <v>991</v>
      </c>
      <c r="Z75" s="79">
        <v>45481</v>
      </c>
      <c r="AA75" s="80">
        <v>45481</v>
      </c>
    </row>
    <row r="76" spans="1:27">
      <c r="A76" s="65" t="s">
        <v>501</v>
      </c>
      <c r="B76" s="1" t="s">
        <v>504</v>
      </c>
      <c r="C76" s="1" t="s">
        <v>236</v>
      </c>
      <c r="D76" s="1">
        <v>81</v>
      </c>
      <c r="E76" s="1">
        <v>1</v>
      </c>
      <c r="F76" s="1">
        <v>2</v>
      </c>
      <c r="H76" s="1">
        <v>200</v>
      </c>
      <c r="J76" s="1">
        <v>6.86</v>
      </c>
      <c r="K76" s="1">
        <v>11</v>
      </c>
      <c r="L76" s="1">
        <v>106</v>
      </c>
      <c r="M76" s="1">
        <v>12</v>
      </c>
      <c r="N76" s="1">
        <v>105</v>
      </c>
      <c r="O76" s="1">
        <v>5</v>
      </c>
      <c r="P76" s="1">
        <v>35.4</v>
      </c>
      <c r="V76" s="1"/>
      <c r="W76" s="7">
        <v>3.024</v>
      </c>
      <c r="X76" s="7">
        <v>3.2650800000000002</v>
      </c>
      <c r="Y76" s="7" t="s">
        <v>991</v>
      </c>
      <c r="Z76" s="79">
        <v>45481</v>
      </c>
      <c r="AA76" s="80">
        <v>45481</v>
      </c>
    </row>
    <row r="77" spans="1:27" ht="15" thickBot="1">
      <c r="A77" s="70" t="s">
        <v>501</v>
      </c>
      <c r="B77" s="71" t="s">
        <v>504</v>
      </c>
      <c r="C77" s="71" t="s">
        <v>236</v>
      </c>
      <c r="D77" s="71">
        <v>51</v>
      </c>
      <c r="E77" s="71">
        <v>1</v>
      </c>
      <c r="F77" s="71">
        <v>1</v>
      </c>
      <c r="G77" s="71"/>
      <c r="H77" s="71">
        <v>457</v>
      </c>
      <c r="I77" s="71"/>
      <c r="J77" s="71">
        <v>5.65</v>
      </c>
      <c r="K77" s="71">
        <v>11</v>
      </c>
      <c r="L77" s="71">
        <v>112</v>
      </c>
      <c r="M77" s="71">
        <v>97</v>
      </c>
      <c r="N77" s="71">
        <v>110</v>
      </c>
      <c r="O77" s="71">
        <v>5</v>
      </c>
      <c r="P77" s="71">
        <v>26.8</v>
      </c>
      <c r="Q77" s="71">
        <v>1</v>
      </c>
      <c r="R77" s="71"/>
      <c r="S77" s="71"/>
      <c r="T77" s="71"/>
      <c r="U77" s="71"/>
      <c r="V77" s="71"/>
      <c r="W77" s="74">
        <v>4.2839999999999998</v>
      </c>
      <c r="X77" s="74">
        <v>3.1873399999999998</v>
      </c>
      <c r="Y77" s="74" t="s">
        <v>991</v>
      </c>
      <c r="Z77" s="81">
        <v>45481</v>
      </c>
      <c r="AA77" s="82">
        <v>45481</v>
      </c>
    </row>
    <row r="78" spans="1:27">
      <c r="A78" s="83" t="s">
        <v>501</v>
      </c>
      <c r="B78" s="62" t="s">
        <v>796</v>
      </c>
      <c r="C78" s="62" t="s">
        <v>236</v>
      </c>
      <c r="D78" s="62">
        <v>895</v>
      </c>
      <c r="E78" s="62">
        <v>2</v>
      </c>
      <c r="F78" s="62">
        <v>2</v>
      </c>
      <c r="G78" s="62"/>
      <c r="H78" s="62">
        <v>186</v>
      </c>
      <c r="I78" s="62"/>
      <c r="J78" s="62">
        <v>3.07</v>
      </c>
      <c r="K78" s="62">
        <v>4</v>
      </c>
      <c r="L78" s="62">
        <v>67</v>
      </c>
      <c r="M78" s="62">
        <v>65</v>
      </c>
      <c r="N78" s="62">
        <v>65</v>
      </c>
      <c r="O78" s="62">
        <v>4</v>
      </c>
      <c r="P78" s="62">
        <v>32.9</v>
      </c>
      <c r="Q78" s="62">
        <v>1</v>
      </c>
      <c r="R78" s="62">
        <v>2</v>
      </c>
      <c r="S78" s="62">
        <v>1</v>
      </c>
      <c r="T78" s="62"/>
      <c r="U78" s="62"/>
      <c r="V78" s="62"/>
      <c r="W78" s="62">
        <v>0.63</v>
      </c>
      <c r="X78" s="62">
        <v>1.1660999999999999</v>
      </c>
      <c r="Y78" s="62" t="s">
        <v>993</v>
      </c>
      <c r="Z78" s="63">
        <v>45483</v>
      </c>
      <c r="AA78" s="64">
        <v>45483</v>
      </c>
    </row>
    <row r="79" spans="1:27">
      <c r="A79" s="84" t="s">
        <v>501</v>
      </c>
      <c r="B79" s="7" t="s">
        <v>796</v>
      </c>
      <c r="C79" s="7" t="s">
        <v>236</v>
      </c>
      <c r="D79" s="7">
        <v>873</v>
      </c>
      <c r="E79" s="7">
        <v>3</v>
      </c>
      <c r="F79" s="7">
        <v>1</v>
      </c>
      <c r="G79" s="7"/>
      <c r="H79" s="7">
        <v>230</v>
      </c>
      <c r="I79" s="7"/>
      <c r="J79" s="7">
        <v>2.81</v>
      </c>
      <c r="K79" s="7">
        <v>4</v>
      </c>
      <c r="L79" s="7">
        <v>60</v>
      </c>
      <c r="M79" s="7">
        <v>55</v>
      </c>
      <c r="N79" s="7">
        <v>52</v>
      </c>
      <c r="O79" s="7">
        <v>4</v>
      </c>
      <c r="P79" s="7">
        <v>31.2</v>
      </c>
      <c r="Q79" s="7">
        <v>2</v>
      </c>
      <c r="R79" s="7">
        <v>1</v>
      </c>
      <c r="S79" s="7">
        <v>1</v>
      </c>
      <c r="T79" s="7"/>
      <c r="U79" s="7"/>
      <c r="V79" s="7"/>
      <c r="W79" s="7">
        <v>0.504</v>
      </c>
      <c r="X79" s="7">
        <v>1.2438400000000001</v>
      </c>
      <c r="Y79" s="7" t="s">
        <v>992</v>
      </c>
      <c r="Z79" s="67">
        <v>45483</v>
      </c>
      <c r="AA79" s="68">
        <v>45483</v>
      </c>
    </row>
    <row r="80" spans="1:27">
      <c r="A80" s="84" t="s">
        <v>501</v>
      </c>
      <c r="B80" s="7" t="s">
        <v>796</v>
      </c>
      <c r="C80" s="7" t="s">
        <v>236</v>
      </c>
      <c r="D80" s="7">
        <v>875</v>
      </c>
      <c r="E80" s="7">
        <v>3</v>
      </c>
      <c r="F80" s="7">
        <v>2</v>
      </c>
      <c r="G80" s="7"/>
      <c r="H80" s="7">
        <v>235</v>
      </c>
      <c r="I80" s="7"/>
      <c r="J80" s="7">
        <v>3.96</v>
      </c>
      <c r="K80" s="7">
        <v>4</v>
      </c>
      <c r="L80" s="7">
        <v>59</v>
      </c>
      <c r="M80" s="7">
        <v>55</v>
      </c>
      <c r="N80" s="7">
        <v>55</v>
      </c>
      <c r="O80" s="7">
        <v>4</v>
      </c>
      <c r="P80" s="7">
        <v>37.4</v>
      </c>
      <c r="Q80" s="7">
        <v>2</v>
      </c>
      <c r="R80" s="7">
        <v>2</v>
      </c>
      <c r="S80" s="7">
        <v>1</v>
      </c>
      <c r="T80" s="7"/>
      <c r="U80" s="7"/>
      <c r="V80" s="7"/>
      <c r="W80" s="7">
        <v>0.69300000000000006</v>
      </c>
      <c r="X80" s="7">
        <v>1.08836</v>
      </c>
      <c r="Y80" s="7" t="s">
        <v>991</v>
      </c>
      <c r="Z80" s="67">
        <v>45483</v>
      </c>
      <c r="AA80" s="68">
        <v>45483</v>
      </c>
    </row>
    <row r="81" spans="1:27">
      <c r="A81" s="84" t="s">
        <v>501</v>
      </c>
      <c r="B81" s="7" t="s">
        <v>796</v>
      </c>
      <c r="C81" s="7" t="s">
        <v>236</v>
      </c>
      <c r="D81" s="7">
        <v>888</v>
      </c>
      <c r="E81" s="7">
        <v>2</v>
      </c>
      <c r="F81" s="7">
        <v>2</v>
      </c>
      <c r="G81" s="7"/>
      <c r="H81" s="7">
        <v>150</v>
      </c>
      <c r="I81" s="7"/>
      <c r="J81" s="7">
        <v>3.64</v>
      </c>
      <c r="K81" s="7">
        <v>10</v>
      </c>
      <c r="L81" s="7">
        <v>75</v>
      </c>
      <c r="M81" s="7">
        <v>70</v>
      </c>
      <c r="N81" s="7">
        <v>74</v>
      </c>
      <c r="O81" s="7">
        <v>5</v>
      </c>
      <c r="P81" s="7">
        <v>33.799999999999997</v>
      </c>
      <c r="Q81" s="7">
        <v>1</v>
      </c>
      <c r="R81" s="7">
        <v>2</v>
      </c>
      <c r="S81" s="7"/>
      <c r="T81" s="7"/>
      <c r="U81" s="7"/>
      <c r="V81" s="7"/>
      <c r="W81" s="7">
        <v>1.071</v>
      </c>
      <c r="X81" s="7">
        <v>1.0106200000000001</v>
      </c>
      <c r="Y81" s="7" t="s">
        <v>993</v>
      </c>
      <c r="Z81" s="67">
        <v>45483</v>
      </c>
      <c r="AA81" s="68">
        <v>45483</v>
      </c>
    </row>
    <row r="82" spans="1:27">
      <c r="A82" s="84" t="s">
        <v>501</v>
      </c>
      <c r="B82" s="7" t="s">
        <v>796</v>
      </c>
      <c r="C82" s="7" t="s">
        <v>236</v>
      </c>
      <c r="D82" s="7">
        <v>893</v>
      </c>
      <c r="E82" s="7">
        <v>2</v>
      </c>
      <c r="F82" s="7">
        <v>2</v>
      </c>
      <c r="G82" s="7"/>
      <c r="H82" s="7">
        <v>102</v>
      </c>
      <c r="I82" s="7"/>
      <c r="J82" s="7">
        <v>2.42</v>
      </c>
      <c r="K82" s="7">
        <v>7</v>
      </c>
      <c r="L82" s="7">
        <v>71</v>
      </c>
      <c r="M82" s="7">
        <v>67</v>
      </c>
      <c r="N82" s="7">
        <v>58</v>
      </c>
      <c r="O82" s="7">
        <v>5</v>
      </c>
      <c r="P82" s="7">
        <v>31.7</v>
      </c>
      <c r="Q82" s="7">
        <v>1</v>
      </c>
      <c r="R82" s="7">
        <v>2</v>
      </c>
      <c r="S82" s="7"/>
      <c r="T82" s="7"/>
      <c r="U82" s="7"/>
      <c r="V82" s="7"/>
      <c r="W82" s="7">
        <v>0.44099999999999995</v>
      </c>
      <c r="X82" s="7">
        <v>1.0106200000000001</v>
      </c>
      <c r="Y82" s="7" t="s">
        <v>991</v>
      </c>
      <c r="Z82" s="67">
        <v>45483</v>
      </c>
      <c r="AA82" s="68">
        <v>45483</v>
      </c>
    </row>
    <row r="83" spans="1:27">
      <c r="A83" s="84" t="s">
        <v>501</v>
      </c>
      <c r="B83" s="7" t="s">
        <v>796</v>
      </c>
      <c r="C83" s="7" t="s">
        <v>236</v>
      </c>
      <c r="D83" s="7">
        <v>878</v>
      </c>
      <c r="E83" s="7">
        <v>2</v>
      </c>
      <c r="F83" s="7">
        <v>1</v>
      </c>
      <c r="G83" s="7"/>
      <c r="H83" s="7">
        <v>140</v>
      </c>
      <c r="I83" s="7"/>
      <c r="J83" s="7">
        <v>2.11</v>
      </c>
      <c r="K83" s="7">
        <v>4</v>
      </c>
      <c r="L83" s="7">
        <v>66</v>
      </c>
      <c r="M83" s="7">
        <v>60</v>
      </c>
      <c r="N83" s="7">
        <v>54</v>
      </c>
      <c r="O83" s="7">
        <v>4</v>
      </c>
      <c r="P83" s="7">
        <v>34.6</v>
      </c>
      <c r="Q83" s="7">
        <v>1</v>
      </c>
      <c r="R83" s="7">
        <v>2</v>
      </c>
      <c r="S83" s="7"/>
      <c r="T83" s="7"/>
      <c r="U83" s="7"/>
      <c r="V83" s="7"/>
      <c r="W83" s="7">
        <v>0.378</v>
      </c>
      <c r="X83" s="7">
        <v>1.7880199999999997</v>
      </c>
      <c r="Y83" s="7" t="s">
        <v>993</v>
      </c>
      <c r="Z83" s="67">
        <v>45483</v>
      </c>
      <c r="AA83" s="68">
        <v>45483</v>
      </c>
    </row>
    <row r="84" spans="1:27">
      <c r="A84" s="84" t="s">
        <v>501</v>
      </c>
      <c r="B84" s="7" t="s">
        <v>793</v>
      </c>
      <c r="C84" s="7" t="s">
        <v>236</v>
      </c>
      <c r="D84" s="7">
        <v>340</v>
      </c>
      <c r="E84" s="7">
        <v>3</v>
      </c>
      <c r="F84" s="7">
        <v>2</v>
      </c>
      <c r="G84" s="7"/>
      <c r="H84" s="7">
        <v>190</v>
      </c>
      <c r="I84" s="7"/>
      <c r="J84" s="7">
        <v>2.91</v>
      </c>
      <c r="K84" s="7">
        <v>4</v>
      </c>
      <c r="L84" s="7">
        <v>45</v>
      </c>
      <c r="M84" s="7">
        <v>33</v>
      </c>
      <c r="N84" s="7">
        <v>26</v>
      </c>
      <c r="O84" s="7">
        <v>4</v>
      </c>
      <c r="P84" s="7">
        <v>31.2</v>
      </c>
      <c r="Q84" s="7">
        <v>2</v>
      </c>
      <c r="R84" s="7"/>
      <c r="S84" s="7">
        <v>2</v>
      </c>
      <c r="T84" s="7"/>
      <c r="U84" s="7"/>
      <c r="V84" s="7"/>
      <c r="W84" s="7">
        <v>0.378</v>
      </c>
      <c r="X84" s="7">
        <v>1.2438400000000001</v>
      </c>
      <c r="Y84" s="7" t="s">
        <v>993</v>
      </c>
      <c r="Z84" s="67">
        <v>45483</v>
      </c>
      <c r="AA84" s="68">
        <v>45483</v>
      </c>
    </row>
    <row r="85" spans="1:27">
      <c r="A85" s="84" t="s">
        <v>501</v>
      </c>
      <c r="B85" s="7" t="s">
        <v>793</v>
      </c>
      <c r="C85" s="7" t="s">
        <v>236</v>
      </c>
      <c r="D85" s="7">
        <v>300</v>
      </c>
      <c r="E85" s="7">
        <v>1</v>
      </c>
      <c r="F85" s="7">
        <v>2</v>
      </c>
      <c r="G85" s="7"/>
      <c r="H85" s="7">
        <v>186</v>
      </c>
      <c r="I85" s="7"/>
      <c r="J85" s="7">
        <v>1.9</v>
      </c>
      <c r="K85" s="7">
        <v>6</v>
      </c>
      <c r="L85" s="7">
        <v>66</v>
      </c>
      <c r="M85" s="7">
        <v>69</v>
      </c>
      <c r="N85" s="7">
        <v>58</v>
      </c>
      <c r="O85" s="7">
        <v>5</v>
      </c>
      <c r="P85" s="7">
        <v>29.1</v>
      </c>
      <c r="Q85" s="7">
        <v>1</v>
      </c>
      <c r="R85" s="7"/>
      <c r="S85" s="7"/>
      <c r="T85" s="7"/>
      <c r="U85" s="7"/>
      <c r="V85" s="7"/>
      <c r="W85" s="7">
        <v>0.56700000000000006</v>
      </c>
      <c r="X85" s="7">
        <v>1.32158</v>
      </c>
      <c r="Y85" s="7" t="s">
        <v>993</v>
      </c>
      <c r="Z85" s="67">
        <v>45483</v>
      </c>
      <c r="AA85" s="68">
        <v>45483</v>
      </c>
    </row>
    <row r="86" spans="1:27" ht="15" thickBot="1">
      <c r="A86" s="85" t="s">
        <v>501</v>
      </c>
      <c r="B86" s="74" t="s">
        <v>793</v>
      </c>
      <c r="C86" s="74" t="s">
        <v>236</v>
      </c>
      <c r="D86" s="74">
        <v>339</v>
      </c>
      <c r="E86" s="74">
        <v>3</v>
      </c>
      <c r="F86" s="74">
        <v>1</v>
      </c>
      <c r="G86" s="74"/>
      <c r="H86" s="74">
        <v>174</v>
      </c>
      <c r="I86" s="74"/>
      <c r="J86" s="74">
        <v>3.43</v>
      </c>
      <c r="K86" s="74">
        <v>3</v>
      </c>
      <c r="L86" s="74">
        <v>53</v>
      </c>
      <c r="M86" s="74">
        <v>47</v>
      </c>
      <c r="N86" s="74">
        <v>28</v>
      </c>
      <c r="O86" s="74">
        <v>3</v>
      </c>
      <c r="P86" s="74">
        <v>34.200000000000003</v>
      </c>
      <c r="Q86" s="74">
        <v>1</v>
      </c>
      <c r="R86" s="74">
        <v>2</v>
      </c>
      <c r="S86" s="74">
        <v>2</v>
      </c>
      <c r="T86" s="74"/>
      <c r="U86" s="74"/>
      <c r="V86" s="74"/>
      <c r="W86" s="74">
        <v>0.378</v>
      </c>
      <c r="X86" s="74">
        <v>0.77739999999999998</v>
      </c>
      <c r="Y86" s="74" t="s">
        <v>993</v>
      </c>
      <c r="Z86" s="75">
        <v>45483</v>
      </c>
      <c r="AA86" s="76">
        <v>45483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Acorns 2022</vt:lpstr>
      <vt:lpstr>Acorns planted in 2022 and loss</vt:lpstr>
      <vt:lpstr>Cutting test</vt:lpstr>
      <vt:lpstr>Fito</vt:lpstr>
      <vt:lpstr>2022-23 seedlings character.</vt:lpstr>
      <vt:lpstr>Seedlings extracted in 2023</vt:lpstr>
      <vt:lpstr>2022-24 seedlings character.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KONTO</dc:creator>
  <cp:keywords/>
  <dc:description/>
  <cp:lastModifiedBy>Andrzej Bobiec</cp:lastModifiedBy>
  <cp:revision/>
  <dcterms:created xsi:type="dcterms:W3CDTF">2023-03-10T16:54:16Z</dcterms:created>
  <dcterms:modified xsi:type="dcterms:W3CDTF">2025-03-10T11:21:10Z</dcterms:modified>
  <cp:category/>
  <cp:contentStatus/>
</cp:coreProperties>
</file>